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615" activeTab="2"/>
  </bookViews>
  <sheets>
    <sheet name="全国彩票销售情况" sheetId="1" r:id="rId1"/>
    <sheet name="分类型彩票销售情况" sheetId="2" r:id="rId2"/>
    <sheet name="各地区彩票销售情况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<sst xmlns="http://schemas.openxmlformats.org/spreadsheetml/2006/main" count="126" uniqueCount="95">
  <si>
    <t>附件1：</t>
  </si>
  <si>
    <r>
      <t>2020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3"/>
      </rPr>
      <t>月全国彩票销售情况表</t>
    </r>
  </si>
  <si>
    <r>
      <t xml:space="preserve"> </t>
    </r>
    <r>
      <rPr>
        <sz val="10"/>
        <rFont val="宋体"/>
        <family val="0"/>
      </rPr>
      <t>单位：亿元</t>
    </r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</si>
  <si>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</si>
  <si>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</si>
  <si>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</si>
  <si>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</si>
  <si>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</si>
  <si>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</si>
  <si>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</si>
  <si>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t>基诺型</t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</si>
  <si>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</si>
  <si>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</si>
  <si>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</si>
  <si>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t xml:space="preserve">1    </t>
    </r>
    <r>
      <rPr>
        <sz val="10"/>
        <rFont val="宋体"/>
        <family val="0"/>
      </rPr>
      <t>月</t>
    </r>
  </si>
  <si>
    <r>
      <t xml:space="preserve">2     </t>
    </r>
    <r>
      <rPr>
        <sz val="10"/>
        <rFont val="宋体"/>
        <family val="0"/>
      </rPr>
      <t>月</t>
    </r>
  </si>
  <si>
    <r>
      <t xml:space="preserve">3     </t>
    </r>
    <r>
      <rPr>
        <sz val="10"/>
        <rFont val="宋体"/>
        <family val="0"/>
      </rPr>
      <t>月</t>
    </r>
  </si>
  <si>
    <r>
      <t xml:space="preserve">4    </t>
    </r>
    <r>
      <rPr>
        <sz val="10"/>
        <rFont val="宋体"/>
        <family val="0"/>
      </rPr>
      <t>月</t>
    </r>
  </si>
  <si>
    <r>
      <t xml:space="preserve">5    </t>
    </r>
    <r>
      <rPr>
        <sz val="10"/>
        <rFont val="宋体"/>
        <family val="0"/>
      </rPr>
      <t>月</t>
    </r>
  </si>
  <si>
    <r>
      <t xml:space="preserve">6    </t>
    </r>
    <r>
      <rPr>
        <sz val="10"/>
        <rFont val="宋体"/>
        <family val="0"/>
      </rPr>
      <t>月</t>
    </r>
  </si>
  <si>
    <r>
      <t xml:space="preserve">7    </t>
    </r>
    <r>
      <rPr>
        <sz val="10"/>
        <rFont val="宋体"/>
        <family val="0"/>
      </rPr>
      <t>月</t>
    </r>
  </si>
  <si>
    <r>
      <t xml:space="preserve">8    </t>
    </r>
    <r>
      <rPr>
        <sz val="10"/>
        <rFont val="宋体"/>
        <family val="0"/>
      </rPr>
      <t>月</t>
    </r>
  </si>
  <si>
    <r>
      <t xml:space="preserve">9    </t>
    </r>
    <r>
      <rPr>
        <sz val="10"/>
        <rFont val="宋体"/>
        <family val="0"/>
      </rPr>
      <t>月</t>
    </r>
  </si>
  <si>
    <r>
      <t xml:space="preserve">10    </t>
    </r>
    <r>
      <rPr>
        <sz val="10"/>
        <rFont val="宋体"/>
        <family val="0"/>
      </rPr>
      <t>月</t>
    </r>
  </si>
  <si>
    <r>
      <t xml:space="preserve">11    </t>
    </r>
    <r>
      <rPr>
        <sz val="10"/>
        <rFont val="宋体"/>
        <family val="0"/>
      </rPr>
      <t>月</t>
    </r>
  </si>
  <si>
    <r>
      <t xml:space="preserve">12    </t>
    </r>
    <r>
      <rPr>
        <sz val="10"/>
        <rFont val="宋体"/>
        <family val="0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</si>
  <si>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</si>
  <si>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-</t>
  </si>
  <si>
    <t>附件2：</t>
  </si>
  <si>
    <r>
      <t xml:space="preserve">  2020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3"/>
      </rPr>
      <t>月全国各类型彩票销售情况表</t>
    </r>
  </si>
  <si>
    <t xml:space="preserve"> 单位：亿元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</si>
  <si>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</si>
  <si>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</si>
  <si>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</si>
  <si>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</si>
  <si>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</si>
  <si>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</si>
  <si>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</si>
  <si>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t xml:space="preserve">    </t>
    </r>
    <r>
      <rPr>
        <b/>
        <sz val="10"/>
        <rFont val="宋体"/>
        <family val="0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</si>
  <si>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</si>
  <si>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</si>
  <si>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</si>
  <si>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</si>
  <si>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t xml:space="preserve">    </t>
    </r>
    <r>
      <rPr>
        <b/>
        <sz val="10"/>
        <rFont val="宋体"/>
        <family val="0"/>
      </rPr>
      <t>二、体育彩票</t>
    </r>
  </si>
  <si>
    <r>
      <t xml:space="preserve">         </t>
    </r>
    <r>
      <rPr>
        <sz val="10"/>
        <rFont val="宋体"/>
        <family val="0"/>
      </rPr>
      <t>（一）乐透数字型</t>
    </r>
  </si>
  <si>
    <r>
      <t xml:space="preserve">         </t>
    </r>
    <r>
      <rPr>
        <sz val="10"/>
        <rFont val="宋体"/>
        <family val="0"/>
      </rPr>
      <t>（二）竞猜型</t>
    </r>
  </si>
  <si>
    <r>
      <t xml:space="preserve">         </t>
    </r>
    <r>
      <rPr>
        <sz val="10"/>
        <rFont val="宋体"/>
        <family val="0"/>
      </rPr>
      <t>（三）即开型</t>
    </r>
  </si>
  <si>
    <r>
      <t xml:space="preserve">         </t>
    </r>
    <r>
      <rPr>
        <sz val="10"/>
        <rFont val="宋体"/>
        <family val="0"/>
      </rPr>
      <t>（四）视频型</t>
    </r>
  </si>
  <si>
    <r>
      <t xml:space="preserve">    </t>
    </r>
    <r>
      <rPr>
        <b/>
        <sz val="10"/>
        <rFont val="宋体"/>
        <family val="0"/>
      </rPr>
      <t>三、合计</t>
    </r>
  </si>
  <si>
    <r>
      <t xml:space="preserve">          </t>
    </r>
    <r>
      <rPr>
        <sz val="10"/>
        <rFont val="宋体"/>
        <family val="0"/>
      </rPr>
      <t>（一）乐透数字型</t>
    </r>
  </si>
  <si>
    <r>
      <t xml:space="preserve">          </t>
    </r>
    <r>
      <rPr>
        <sz val="10"/>
        <rFont val="宋体"/>
        <family val="0"/>
      </rPr>
      <t>（二）竞猜型</t>
    </r>
  </si>
  <si>
    <r>
      <t xml:space="preserve">          </t>
    </r>
    <r>
      <rPr>
        <sz val="10"/>
        <rFont val="宋体"/>
        <family val="0"/>
      </rPr>
      <t>（三）即开型</t>
    </r>
  </si>
  <si>
    <r>
      <t xml:space="preserve">          </t>
    </r>
    <r>
      <rPr>
        <sz val="10"/>
        <rFont val="宋体"/>
        <family val="0"/>
      </rPr>
      <t>（四）视频型</t>
    </r>
  </si>
  <si>
    <r>
      <t xml:space="preserve">          </t>
    </r>
    <r>
      <rPr>
        <sz val="10"/>
        <rFont val="宋体"/>
        <family val="0"/>
      </rPr>
      <t>（五）基诺型</t>
    </r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</si>
  <si>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3</t>
    </r>
  </si>
  <si>
    <t xml:space="preserve">      2020年1月全国各地区彩票销售情况表</t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</si>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</sst>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%"/>
    <numFmt numFmtId="179" formatCode="0.0000_);[Red]\(0.0000\)"/>
    <numFmt numFmtId="180" formatCode="0.0%"/>
    <numFmt numFmtId="181" formatCode="0.0000"/>
    <numFmt numFmtId="182" formatCode="0.00_ ;[Red]\-0.00\ "/>
    <numFmt numFmtId="183" formatCode="0.000000000_);[Red]\(0.0000000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黑体"/>
      <family val="3"/>
    </font>
    <font>
      <sz val="11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name val="仿宋_GB2312"/>
      <family val="3"/>
    </font>
    <font>
      <sz val="16"/>
      <name val="Times New Roman"/>
      <family val="1"/>
    </font>
    <font>
      <sz val="10"/>
      <name val="黑体"/>
      <family val="3"/>
    </font>
    <font>
      <b/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176" fontId="5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76" fontId="5" fillId="0" borderId="0" xfId="0" applyNumberFormat="1" applyFont="1" applyFill="1" applyAlignment="1">
      <alignment horizontal="left"/>
    </xf>
    <xf numFmtId="177" fontId="5" fillId="0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178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0" fontId="10" fillId="0" borderId="16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6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千位分隔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9年同期销量比较"/>
    </sheetNames>
    <sheetDataSet>
      <sheetData sheetId="1">
        <row r="7">
          <cell r="B7">
            <v>42176.7134</v>
          </cell>
          <cell r="D7">
            <v>42176.7134</v>
          </cell>
          <cell r="F7">
            <v>79212.6024</v>
          </cell>
          <cell r="H7">
            <v>79212.6024</v>
          </cell>
          <cell r="J7">
            <v>121389.31580000001</v>
          </cell>
          <cell r="L7">
            <v>121389.31580000001</v>
          </cell>
        </row>
        <row r="8">
          <cell r="B8">
            <v>36950.659712</v>
          </cell>
          <cell r="D8">
            <v>36950.659712</v>
          </cell>
          <cell r="F8">
            <v>39118.2383</v>
          </cell>
          <cell r="H8">
            <v>39118.2383</v>
          </cell>
          <cell r="J8">
            <v>76068.89801199999</v>
          </cell>
          <cell r="L8">
            <v>76068.89801199999</v>
          </cell>
        </row>
        <row r="9">
          <cell r="B9">
            <v>55738.81539</v>
          </cell>
          <cell r="D9">
            <v>55738.81539</v>
          </cell>
          <cell r="F9">
            <v>124530.0373</v>
          </cell>
          <cell r="H9">
            <v>124530.0373</v>
          </cell>
          <cell r="J9">
            <v>180268.85269</v>
          </cell>
          <cell r="L9">
            <v>180268.85269</v>
          </cell>
        </row>
        <row r="10">
          <cell r="B10">
            <v>35001.083567</v>
          </cell>
          <cell r="D10">
            <v>35001.083567</v>
          </cell>
          <cell r="F10">
            <v>40996.9372</v>
          </cell>
          <cell r="H10">
            <v>40996.9372</v>
          </cell>
          <cell r="J10">
            <v>75998.02076700001</v>
          </cell>
          <cell r="L10">
            <v>75998.02076700001</v>
          </cell>
        </row>
        <row r="11">
          <cell r="B11">
            <v>67268.607838</v>
          </cell>
          <cell r="D11">
            <v>67268.607838</v>
          </cell>
          <cell r="F11">
            <v>71958.7736</v>
          </cell>
          <cell r="H11">
            <v>71958.7736</v>
          </cell>
          <cell r="J11">
            <v>139227.381438</v>
          </cell>
          <cell r="L11">
            <v>139227.381438</v>
          </cell>
        </row>
        <row r="12">
          <cell r="B12">
            <v>97672.988894</v>
          </cell>
          <cell r="D12">
            <v>97672.988894</v>
          </cell>
          <cell r="F12">
            <v>78022.04560000001</v>
          </cell>
          <cell r="H12">
            <v>78022.04560000001</v>
          </cell>
          <cell r="J12">
            <v>175695.03449400002</v>
          </cell>
          <cell r="L12">
            <v>175695.03449400002</v>
          </cell>
        </row>
        <row r="13">
          <cell r="B13">
            <v>27608.523513</v>
          </cell>
          <cell r="D13">
            <v>27608.523513</v>
          </cell>
          <cell r="F13">
            <v>45906.0101</v>
          </cell>
          <cell r="H13">
            <v>45906.0101</v>
          </cell>
          <cell r="J13">
            <v>73514.533613</v>
          </cell>
          <cell r="L13">
            <v>73514.533613</v>
          </cell>
        </row>
        <row r="14">
          <cell r="B14">
            <v>48098.160746</v>
          </cell>
          <cell r="D14">
            <v>48098.160746</v>
          </cell>
          <cell r="F14">
            <v>66420.66110000001</v>
          </cell>
          <cell r="H14">
            <v>66420.66110000001</v>
          </cell>
          <cell r="J14">
            <v>114518.821846</v>
          </cell>
          <cell r="L14">
            <v>114518.821846</v>
          </cell>
        </row>
        <row r="15">
          <cell r="B15">
            <v>55996.476087</v>
          </cell>
          <cell r="D15">
            <v>55996.476087</v>
          </cell>
          <cell r="F15">
            <v>44797.702</v>
          </cell>
          <cell r="H15">
            <v>44797.702</v>
          </cell>
          <cell r="J15">
            <v>100794.17808700001</v>
          </cell>
          <cell r="L15">
            <v>100794.17808700001</v>
          </cell>
        </row>
        <row r="16">
          <cell r="B16">
            <v>149943.940521</v>
          </cell>
          <cell r="D16">
            <v>149943.940521</v>
          </cell>
          <cell r="F16">
            <v>254056.3572</v>
          </cell>
          <cell r="H16">
            <v>254056.3572</v>
          </cell>
          <cell r="J16">
            <v>404000.29772100004</v>
          </cell>
          <cell r="L16">
            <v>404000.29772100004</v>
          </cell>
        </row>
        <row r="17">
          <cell r="B17">
            <v>156085.558194</v>
          </cell>
          <cell r="D17">
            <v>156085.558194</v>
          </cell>
          <cell r="F17">
            <v>184587.03889999999</v>
          </cell>
          <cell r="H17">
            <v>184587.03889999999</v>
          </cell>
          <cell r="J17">
            <v>340672.59709399997</v>
          </cell>
          <cell r="L17">
            <v>340672.59709399997</v>
          </cell>
        </row>
        <row r="18">
          <cell r="B18">
            <v>77383.213978</v>
          </cell>
          <cell r="D18">
            <v>77383.213978</v>
          </cell>
          <cell r="F18">
            <v>96423.7803</v>
          </cell>
          <cell r="H18">
            <v>96423.7803</v>
          </cell>
          <cell r="J18">
            <v>173806.994278</v>
          </cell>
          <cell r="L18">
            <v>173806.994278</v>
          </cell>
        </row>
        <row r="19">
          <cell r="B19">
            <v>44341.086971</v>
          </cell>
          <cell r="D19">
            <v>44341.086971</v>
          </cell>
          <cell r="F19">
            <v>94248.15340000001</v>
          </cell>
          <cell r="H19">
            <v>94248.15340000001</v>
          </cell>
          <cell r="J19">
            <v>138589.24037100002</v>
          </cell>
          <cell r="L19">
            <v>138589.24037100002</v>
          </cell>
        </row>
        <row r="20">
          <cell r="B20">
            <v>42950.978526</v>
          </cell>
          <cell r="D20">
            <v>42950.978526</v>
          </cell>
          <cell r="F20">
            <v>76255.0636</v>
          </cell>
          <cell r="H20">
            <v>76255.0636</v>
          </cell>
          <cell r="J20">
            <v>119206.04212599999</v>
          </cell>
          <cell r="L20">
            <v>119206.04212599999</v>
          </cell>
        </row>
        <row r="21">
          <cell r="B21">
            <v>152274.780764</v>
          </cell>
          <cell r="D21">
            <v>152274.780764</v>
          </cell>
          <cell r="F21">
            <v>247022.12070000003</v>
          </cell>
          <cell r="H21">
            <v>247022.12070000003</v>
          </cell>
          <cell r="J21">
            <v>399296.901464</v>
          </cell>
          <cell r="L21">
            <v>399296.901464</v>
          </cell>
        </row>
        <row r="22">
          <cell r="B22">
            <v>63114.814989</v>
          </cell>
          <cell r="D22">
            <v>63114.814989</v>
          </cell>
          <cell r="F22">
            <v>192662.38390000002</v>
          </cell>
          <cell r="H22">
            <v>192662.38390000002</v>
          </cell>
          <cell r="J22">
            <v>255777.19888900002</v>
          </cell>
          <cell r="L22">
            <v>255777.19888900002</v>
          </cell>
        </row>
        <row r="23">
          <cell r="B23">
            <v>85626.645304</v>
          </cell>
          <cell r="D23">
            <v>85626.645304</v>
          </cell>
          <cell r="F23">
            <v>116191.65169999999</v>
          </cell>
          <cell r="H23">
            <v>116191.65169999999</v>
          </cell>
          <cell r="J23">
            <v>201818.297004</v>
          </cell>
          <cell r="L23">
            <v>201818.297004</v>
          </cell>
        </row>
        <row r="24">
          <cell r="B24">
            <v>84462.441046</v>
          </cell>
          <cell r="D24">
            <v>84462.441046</v>
          </cell>
          <cell r="F24">
            <v>63555.559400000006</v>
          </cell>
          <cell r="H24">
            <v>63555.559400000006</v>
          </cell>
          <cell r="J24">
            <v>148018.00044600002</v>
          </cell>
          <cell r="L24">
            <v>148018.00044600002</v>
          </cell>
        </row>
        <row r="25">
          <cell r="B25">
            <v>220411.088878</v>
          </cell>
          <cell r="D25">
            <v>220411.088878</v>
          </cell>
          <cell r="F25">
            <v>222211.81059999997</v>
          </cell>
          <cell r="H25">
            <v>222211.81059999997</v>
          </cell>
          <cell r="J25">
            <v>442622.899478</v>
          </cell>
          <cell r="L25">
            <v>442622.899478</v>
          </cell>
        </row>
        <row r="26">
          <cell r="B26">
            <v>42684.770281</v>
          </cell>
          <cell r="D26">
            <v>42684.770281</v>
          </cell>
          <cell r="F26">
            <v>29147.7035</v>
          </cell>
          <cell r="H26">
            <v>29147.7035</v>
          </cell>
          <cell r="J26">
            <v>71832.473781</v>
          </cell>
          <cell r="L26">
            <v>71832.473781</v>
          </cell>
        </row>
        <row r="27">
          <cell r="B27">
            <v>12758.359471</v>
          </cell>
          <cell r="D27">
            <v>12758.359471</v>
          </cell>
          <cell r="F27">
            <v>10219.616020000001</v>
          </cell>
          <cell r="H27">
            <v>10219.616020000001</v>
          </cell>
          <cell r="J27">
            <v>22977.975491</v>
          </cell>
          <cell r="L27">
            <v>22977.975491</v>
          </cell>
        </row>
        <row r="28">
          <cell r="B28">
            <v>47145.34362</v>
          </cell>
          <cell r="D28">
            <v>47145.34362</v>
          </cell>
          <cell r="F28">
            <v>71666.01199999999</v>
          </cell>
          <cell r="H28">
            <v>71666.01199999999</v>
          </cell>
          <cell r="J28">
            <v>118811.35561999999</v>
          </cell>
          <cell r="L28">
            <v>118811.35561999999</v>
          </cell>
        </row>
        <row r="29">
          <cell r="B29">
            <v>113937.884799</v>
          </cell>
          <cell r="D29">
            <v>113937.884799</v>
          </cell>
          <cell r="F29">
            <v>99974.2457</v>
          </cell>
          <cell r="H29">
            <v>99974.2457</v>
          </cell>
          <cell r="J29">
            <v>213912.13049900002</v>
          </cell>
          <cell r="L29">
            <v>213912.13049900002</v>
          </cell>
        </row>
        <row r="30">
          <cell r="B30">
            <v>25652.416601</v>
          </cell>
          <cell r="D30">
            <v>25652.416601</v>
          </cell>
          <cell r="F30">
            <v>53421.0168</v>
          </cell>
          <cell r="H30">
            <v>53421.0168</v>
          </cell>
          <cell r="J30">
            <v>79073.433401</v>
          </cell>
          <cell r="L30">
            <v>79073.433401</v>
          </cell>
        </row>
        <row r="31">
          <cell r="B31">
            <v>75373.090638</v>
          </cell>
          <cell r="D31">
            <v>75373.090638</v>
          </cell>
          <cell r="F31">
            <v>99432.6862</v>
          </cell>
          <cell r="H31">
            <v>99432.6862</v>
          </cell>
          <cell r="J31">
            <v>174805.776838</v>
          </cell>
          <cell r="L31">
            <v>174805.776838</v>
          </cell>
        </row>
        <row r="32">
          <cell r="B32">
            <v>23234.0238</v>
          </cell>
          <cell r="D32">
            <v>23234.0238</v>
          </cell>
          <cell r="F32">
            <v>7122.9276</v>
          </cell>
          <cell r="H32">
            <v>7122.9276</v>
          </cell>
          <cell r="J32">
            <v>30356.951399999998</v>
          </cell>
          <cell r="L32">
            <v>30356.951399999998</v>
          </cell>
        </row>
        <row r="33">
          <cell r="B33">
            <v>103699.7646</v>
          </cell>
          <cell r="D33">
            <v>103699.7646</v>
          </cell>
          <cell r="F33">
            <v>66241.0027</v>
          </cell>
          <cell r="H33">
            <v>66241.0027</v>
          </cell>
          <cell r="J33">
            <v>169940.7673</v>
          </cell>
          <cell r="L33">
            <v>169940.7673</v>
          </cell>
        </row>
        <row r="34">
          <cell r="B34">
            <v>42724.218772</v>
          </cell>
          <cell r="D34">
            <v>42724.218772</v>
          </cell>
          <cell r="F34">
            <v>37227.8626</v>
          </cell>
          <cell r="H34">
            <v>37227.8626</v>
          </cell>
          <cell r="J34">
            <v>79952.081372</v>
          </cell>
          <cell r="L34">
            <v>79952.081372</v>
          </cell>
        </row>
        <row r="35">
          <cell r="B35">
            <v>14694.321344</v>
          </cell>
          <cell r="D35">
            <v>14694.321344</v>
          </cell>
          <cell r="F35">
            <v>8709.753799999999</v>
          </cell>
          <cell r="H35">
            <v>8709.753799999999</v>
          </cell>
          <cell r="J35">
            <v>23404.075144</v>
          </cell>
          <cell r="L35">
            <v>23404.075144</v>
          </cell>
        </row>
        <row r="36">
          <cell r="B36">
            <v>16679.803541</v>
          </cell>
          <cell r="D36">
            <v>16679.803541</v>
          </cell>
          <cell r="F36">
            <v>17196.270299999996</v>
          </cell>
          <cell r="H36">
            <v>17196.270299999996</v>
          </cell>
          <cell r="J36">
            <v>33876.073841</v>
          </cell>
          <cell r="L36">
            <v>33876.073841</v>
          </cell>
        </row>
        <row r="37">
          <cell r="B37">
            <v>60183.4288</v>
          </cell>
          <cell r="D37">
            <v>60183.4288</v>
          </cell>
          <cell r="F37">
            <v>35057.212</v>
          </cell>
          <cell r="H37">
            <v>35057.212</v>
          </cell>
          <cell r="J37">
            <v>95240.6408</v>
          </cell>
          <cell r="L37">
            <v>95240.6408</v>
          </cell>
        </row>
        <row r="38">
          <cell r="B38">
            <v>2121874.004585</v>
          </cell>
          <cell r="D38">
            <v>2121874.004585</v>
          </cell>
          <cell r="F38">
            <v>2673593.23652</v>
          </cell>
          <cell r="H38">
            <v>2673593.23652</v>
          </cell>
          <cell r="J38">
            <v>4795467.241105</v>
          </cell>
          <cell r="L38">
            <v>4795467.241105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  <sheetName val="与上年同期比较"/>
      <sheetName val="本月销量饼形图"/>
    </sheetNames>
    <sheetDataSet>
      <sheetData sheetId="1">
        <row r="6">
          <cell r="B6">
            <v>187.57806205080004</v>
          </cell>
        </row>
        <row r="7">
          <cell r="B7">
            <v>135.88504546000001</v>
          </cell>
        </row>
        <row r="8">
          <cell r="B8">
            <v>14.914792120000001</v>
          </cell>
        </row>
        <row r="9">
          <cell r="B9">
            <v>36.6155919308</v>
          </cell>
        </row>
        <row r="10">
          <cell r="B10">
            <v>0.16263254</v>
          </cell>
        </row>
        <row r="11">
          <cell r="B11">
            <v>221.693022929</v>
          </cell>
        </row>
        <row r="12">
          <cell r="B12">
            <v>93.9040709</v>
          </cell>
        </row>
        <row r="13">
          <cell r="B13">
            <v>115.49802349999999</v>
          </cell>
        </row>
        <row r="14">
          <cell r="B14">
            <v>12.287359930000001</v>
          </cell>
        </row>
        <row r="15">
          <cell r="B15">
            <v>0.0035685989999999996</v>
          </cell>
        </row>
        <row r="16">
          <cell r="B16">
            <v>409.27108497980004</v>
          </cell>
        </row>
        <row r="17">
          <cell r="B17">
            <v>229.78911636</v>
          </cell>
        </row>
        <row r="18">
          <cell r="B18">
            <v>115.49802349999999</v>
          </cell>
        </row>
        <row r="19">
          <cell r="B19">
            <v>27.202152050000002</v>
          </cell>
        </row>
        <row r="20">
          <cell r="B20">
            <v>36.6191605298</v>
          </cell>
        </row>
        <row r="21">
          <cell r="B21">
            <v>0.16263254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A1">
      <selection activeCell="C19" sqref="C19"/>
    </sheetView>
  </sheetViews>
  <sheetFormatPr defaultColWidth="9.00390625" defaultRowHeight="14.25"/>
  <cols>
    <col min="1" max="1" width="8.25390625" style="0" customWidth="1"/>
    <col min="2" max="2" width="9.375" style="0" customWidth="1"/>
    <col min="3" max="3" width="9.00390625" style="0" customWidth="1"/>
    <col min="4" max="4" width="9.50390625" style="0" customWidth="1"/>
    <col min="5" max="5" width="8.375" style="0" customWidth="1"/>
    <col min="6" max="6" width="9.75390625" style="0" customWidth="1"/>
    <col min="7" max="7" width="9.625" style="0" customWidth="1"/>
    <col min="8" max="8" width="13.375" style="0" customWidth="1"/>
    <col min="9" max="9" width="12.25390625" style="0" bestFit="1" customWidth="1"/>
    <col min="10" max="10" width="11.50390625" style="0" customWidth="1"/>
    <col min="11" max="11" width="10.50390625" style="0" bestFit="1" customWidth="1"/>
    <col min="12" max="12" width="11.25390625" style="0" bestFit="1" customWidth="1"/>
    <col min="13" max="13" width="12.50390625" style="0" customWidth="1"/>
    <col min="14" max="14" width="15.375" style="0" customWidth="1"/>
    <col min="15" max="15" width="10.50390625" style="0" bestFit="1" customWidth="1"/>
  </cols>
  <sheetData>
    <row r="1" ht="20.25" customHeight="1">
      <c r="A1" s="21" t="s">
        <v>0</v>
      </c>
    </row>
    <row r="2" spans="1:14" ht="2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4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41"/>
      <c r="M3" s="41"/>
      <c r="N3" s="42" t="s">
        <v>2</v>
      </c>
    </row>
    <row r="4" spans="1:14" ht="14.25">
      <c r="A4" s="36" t="s">
        <v>3</v>
      </c>
      <c r="B4" s="11" t="s">
        <v>4</v>
      </c>
      <c r="C4" s="12"/>
      <c r="D4" s="12"/>
      <c r="E4" s="12"/>
      <c r="F4" s="12"/>
      <c r="G4" s="37"/>
      <c r="H4" s="11" t="s">
        <v>5</v>
      </c>
      <c r="I4" s="12"/>
      <c r="J4" s="12"/>
      <c r="K4" s="12"/>
      <c r="L4" s="12"/>
      <c r="M4" s="37"/>
      <c r="N4" s="36" t="s">
        <v>6</v>
      </c>
    </row>
    <row r="5" spans="1:14" ht="14.25">
      <c r="A5" s="38"/>
      <c r="B5" s="9" t="s">
        <v>7</v>
      </c>
      <c r="C5" s="39" t="s">
        <v>8</v>
      </c>
      <c r="D5" s="9" t="s">
        <v>9</v>
      </c>
      <c r="E5" s="9" t="s">
        <v>10</v>
      </c>
      <c r="F5" s="9" t="s">
        <v>11</v>
      </c>
      <c r="G5" s="40" t="s">
        <v>12</v>
      </c>
      <c r="H5" s="9" t="s">
        <v>7</v>
      </c>
      <c r="I5" s="9" t="s">
        <v>13</v>
      </c>
      <c r="J5" s="39" t="s">
        <v>8</v>
      </c>
      <c r="K5" s="43" t="s">
        <v>9</v>
      </c>
      <c r="L5" s="11" t="s">
        <v>11</v>
      </c>
      <c r="M5" s="9" t="s">
        <v>12</v>
      </c>
      <c r="N5" s="38"/>
    </row>
    <row r="6" spans="1:15" ht="24.75" customHeight="1">
      <c r="A6" s="10" t="s">
        <v>14</v>
      </c>
      <c r="B6" s="27">
        <v>86.24222402</v>
      </c>
      <c r="C6" s="27">
        <v>16.066103339999998</v>
      </c>
      <c r="D6" s="27">
        <v>26.4971662344</v>
      </c>
      <c r="E6" s="27">
        <v>0.09775268</v>
      </c>
      <c r="F6" s="27">
        <f aca="true" t="shared" si="0" ref="F6:F17">SUM(B6:E6)</f>
        <v>128.9032462744</v>
      </c>
      <c r="G6" s="27">
        <f>F6</f>
        <v>128.9032462744</v>
      </c>
      <c r="H6" s="27">
        <v>63.44563756</v>
      </c>
      <c r="I6" s="27">
        <v>68.04147756</v>
      </c>
      <c r="J6" s="27">
        <v>11.708540880000001</v>
      </c>
      <c r="K6" s="27">
        <v>0.0013564669999999999</v>
      </c>
      <c r="L6" s="27">
        <f>SUM(H6:K6)</f>
        <v>143.19701246699998</v>
      </c>
      <c r="M6" s="27">
        <f>L6</f>
        <v>143.19701246699998</v>
      </c>
      <c r="N6" s="27">
        <f>F6+L6</f>
        <v>272.1002587414</v>
      </c>
      <c r="O6" s="33"/>
    </row>
    <row r="7" spans="1:15" ht="24.75" customHeight="1">
      <c r="A7" s="10" t="s">
        <v>15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33"/>
    </row>
    <row r="8" spans="1:16" ht="24.75" customHeight="1">
      <c r="A8" s="10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P8" s="44"/>
    </row>
    <row r="9" spans="1:14" ht="24.75" customHeight="1">
      <c r="A9" s="10" t="s">
        <v>17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24.75" customHeight="1">
      <c r="A10" s="10" t="s">
        <v>18</v>
      </c>
      <c r="B10" s="27"/>
      <c r="C10" s="27"/>
      <c r="D10" s="27"/>
      <c r="E10" s="27"/>
      <c r="F10" s="27"/>
      <c r="G10" s="27"/>
      <c r="H10" s="27"/>
      <c r="I10" s="27"/>
      <c r="J10" s="27"/>
      <c r="K10" s="31"/>
      <c r="L10" s="27"/>
      <c r="M10" s="27"/>
      <c r="N10" s="27"/>
    </row>
    <row r="11" spans="1:14" ht="24.75" customHeight="1">
      <c r="A11" s="10" t="s">
        <v>19</v>
      </c>
      <c r="B11" s="27"/>
      <c r="C11" s="27"/>
      <c r="D11" s="27"/>
      <c r="E11" s="27"/>
      <c r="F11" s="27"/>
      <c r="G11" s="27"/>
      <c r="H11" s="27"/>
      <c r="I11" s="27"/>
      <c r="J11" s="27"/>
      <c r="K11" s="31"/>
      <c r="L11" s="27"/>
      <c r="M11" s="27"/>
      <c r="N11" s="27"/>
    </row>
    <row r="12" spans="1:14" ht="24.75" customHeight="1">
      <c r="A12" s="10" t="s">
        <v>20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24.75" customHeight="1">
      <c r="A13" s="10" t="s">
        <v>21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24.75" customHeight="1">
      <c r="A14" s="10" t="s">
        <v>22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24.75" customHeight="1">
      <c r="A15" s="10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24.75" customHeight="1">
      <c r="A16" s="10" t="s">
        <v>24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24.75" customHeight="1">
      <c r="A17" s="10" t="s">
        <v>25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24.75" customHeight="1">
      <c r="A18" s="9" t="s">
        <v>26</v>
      </c>
      <c r="B18" s="27">
        <f>SUM(B6:B17)</f>
        <v>86.24222402</v>
      </c>
      <c r="C18" s="27">
        <f>SUM(C6:C17)</f>
        <v>16.066103339999998</v>
      </c>
      <c r="D18" s="27">
        <f>SUM(D6:D17)</f>
        <v>26.4971662344</v>
      </c>
      <c r="E18" s="27">
        <f>SUM(E6:E17)</f>
        <v>0.09775268</v>
      </c>
      <c r="F18" s="27">
        <f>SUM(F6:F17)</f>
        <v>128.9032462744</v>
      </c>
      <c r="G18" s="27" t="s">
        <v>27</v>
      </c>
      <c r="H18" s="27">
        <f>SUM(H6:H17)</f>
        <v>63.44563756</v>
      </c>
      <c r="I18" s="27">
        <f>SUM(I6:I17)</f>
        <v>68.04147756</v>
      </c>
      <c r="J18" s="27">
        <f>SUM(J6:J17)</f>
        <v>11.708540880000001</v>
      </c>
      <c r="K18" s="27">
        <f>SUM(K6:K17)</f>
        <v>0.0013564669999999999</v>
      </c>
      <c r="L18" s="27">
        <f>SUM(L6:L17)</f>
        <v>143.19701246699998</v>
      </c>
      <c r="M18" s="27" t="s">
        <v>27</v>
      </c>
      <c r="N18" s="27">
        <f>SUM(N6:N17)</f>
        <v>272.1002587414</v>
      </c>
    </row>
    <row r="19" ht="14.25">
      <c r="N19" s="45"/>
    </row>
    <row r="20" spans="12:14" ht="14.25">
      <c r="L20" s="46"/>
      <c r="N20" s="33"/>
    </row>
    <row r="21" spans="4:11" ht="14.25">
      <c r="D21" s="33"/>
      <c r="K21" s="33"/>
    </row>
    <row r="23" ht="14.25">
      <c r="G23" s="33"/>
    </row>
  </sheetData>
  <sheetProtection/>
  <mergeCells count="5">
    <mergeCell ref="A2:N2"/>
    <mergeCell ref="B4:G4"/>
    <mergeCell ref="H4:L4"/>
    <mergeCell ref="A4:A5"/>
    <mergeCell ref="N4:N5"/>
  </mergeCells>
  <printOptions horizontalCentered="1" vertic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E23" sqref="E23"/>
    </sheetView>
  </sheetViews>
  <sheetFormatPr defaultColWidth="9.00390625" defaultRowHeight="14.25"/>
  <cols>
    <col min="1" max="1" width="23.875" style="0" customWidth="1"/>
    <col min="2" max="2" width="16.75390625" style="0" customWidth="1"/>
    <col min="3" max="3" width="14.25390625" style="0" customWidth="1"/>
    <col min="4" max="4" width="15.125" style="0" customWidth="1"/>
    <col min="5" max="5" width="14.25390625" style="0" customWidth="1"/>
    <col min="6" max="6" width="13.75390625" style="0" customWidth="1"/>
    <col min="7" max="7" width="13.00390625" style="0" customWidth="1"/>
    <col min="8" max="8" width="13.25390625" style="0" customWidth="1"/>
    <col min="9" max="9" width="11.625" style="20" bestFit="1" customWidth="1"/>
    <col min="10" max="10" width="11.50390625" style="0" customWidth="1"/>
    <col min="11" max="11" width="12.875" style="0" customWidth="1"/>
  </cols>
  <sheetData>
    <row r="1" ht="14.25" customHeight="1">
      <c r="A1" s="21" t="s">
        <v>28</v>
      </c>
    </row>
    <row r="2" spans="1:8" ht="26.25" customHeight="1">
      <c r="A2" s="22" t="s">
        <v>29</v>
      </c>
      <c r="B2" s="22"/>
      <c r="C2" s="22"/>
      <c r="D2" s="22"/>
      <c r="E2" s="22"/>
      <c r="F2" s="22"/>
      <c r="G2" s="22"/>
      <c r="H2" s="22"/>
    </row>
    <row r="3" spans="1:8" ht="26.25" customHeight="1">
      <c r="A3" s="23"/>
      <c r="B3" s="23"/>
      <c r="C3" s="23"/>
      <c r="D3" s="24"/>
      <c r="E3" s="24"/>
      <c r="F3" s="23"/>
      <c r="G3" s="23"/>
      <c r="H3" s="23" t="s">
        <v>30</v>
      </c>
    </row>
    <row r="4" spans="1:8" ht="24.75" customHeight="1">
      <c r="A4" s="9" t="s">
        <v>31</v>
      </c>
      <c r="B4" s="9" t="s">
        <v>32</v>
      </c>
      <c r="C4" s="9"/>
      <c r="D4" s="9"/>
      <c r="E4" s="9"/>
      <c r="F4" s="9" t="s">
        <v>33</v>
      </c>
      <c r="G4" s="9"/>
      <c r="H4" s="9"/>
    </row>
    <row r="5" spans="1:8" ht="24.75" customHeight="1">
      <c r="A5" s="9"/>
      <c r="B5" s="9" t="s">
        <v>34</v>
      </c>
      <c r="C5" s="9" t="s">
        <v>35</v>
      </c>
      <c r="D5" s="25" t="s">
        <v>36</v>
      </c>
      <c r="E5" s="25" t="s">
        <v>37</v>
      </c>
      <c r="F5" s="9" t="s">
        <v>34</v>
      </c>
      <c r="G5" s="9" t="s">
        <v>35</v>
      </c>
      <c r="H5" s="25" t="s">
        <v>36</v>
      </c>
    </row>
    <row r="6" spans="1:9" ht="24.75" customHeight="1">
      <c r="A6" s="26" t="s">
        <v>38</v>
      </c>
      <c r="B6" s="27">
        <f aca="true" t="shared" si="0" ref="B6:G6">SUM(B7:B10)</f>
        <v>128.9032462744</v>
      </c>
      <c r="C6" s="27">
        <f t="shared" si="0"/>
        <v>212.18740045849998</v>
      </c>
      <c r="D6" s="28">
        <f aca="true" t="shared" si="1" ref="D6:D21">(B6-C6)/C6</f>
        <v>-0.39250282535220016</v>
      </c>
      <c r="E6" s="28">
        <f>(B6-'[2]上月'!B6)/'[2]上月'!B6</f>
        <v>-0.3128021216068949</v>
      </c>
      <c r="F6" s="27">
        <f t="shared" si="0"/>
        <v>128.9032462744</v>
      </c>
      <c r="G6" s="27">
        <f t="shared" si="0"/>
        <v>212.18740045849998</v>
      </c>
      <c r="H6" s="28">
        <f aca="true" t="shared" si="2" ref="H6:H21">(F6-G6)/G6</f>
        <v>-0.39250282535220016</v>
      </c>
      <c r="I6"/>
    </row>
    <row r="7" spans="1:9" ht="24.75" customHeight="1">
      <c r="A7" s="29" t="s">
        <v>39</v>
      </c>
      <c r="B7" s="27">
        <v>86.24222402</v>
      </c>
      <c r="C7" s="27">
        <v>156.07313534</v>
      </c>
      <c r="D7" s="28">
        <f t="shared" si="1"/>
        <v>-0.4474242871322841</v>
      </c>
      <c r="E7" s="28">
        <f>(B7-'[2]上月'!B7)/'[2]上月'!B7</f>
        <v>-0.3653295421284103</v>
      </c>
      <c r="F7" s="27">
        <v>86.24222402</v>
      </c>
      <c r="G7" s="27">
        <v>156.07313534</v>
      </c>
      <c r="H7" s="28">
        <f t="shared" si="2"/>
        <v>-0.4474242871322841</v>
      </c>
      <c r="I7"/>
    </row>
    <row r="8" spans="1:9" ht="24.75" customHeight="1">
      <c r="A8" s="29" t="s">
        <v>40</v>
      </c>
      <c r="B8" s="27">
        <v>16.066103339999998</v>
      </c>
      <c r="C8" s="27">
        <v>11.42429052</v>
      </c>
      <c r="D8" s="28">
        <f t="shared" si="1"/>
        <v>0.406310817452846</v>
      </c>
      <c r="E8" s="28">
        <f>(B8-'[2]上月'!B8)/'[2]上月'!B8</f>
        <v>0.07719257571522871</v>
      </c>
      <c r="F8" s="27">
        <v>16.066103339999998</v>
      </c>
      <c r="G8" s="27">
        <v>11.42429052</v>
      </c>
      <c r="H8" s="28">
        <f t="shared" si="2"/>
        <v>0.406310817452846</v>
      </c>
      <c r="I8"/>
    </row>
    <row r="9" spans="1:9" ht="24.75" customHeight="1">
      <c r="A9" s="29" t="s">
        <v>41</v>
      </c>
      <c r="B9" s="27">
        <v>26.4971662344</v>
      </c>
      <c r="C9" s="27">
        <v>44.5839584385</v>
      </c>
      <c r="D9" s="28">
        <f t="shared" si="1"/>
        <v>-0.4056793707326208</v>
      </c>
      <c r="E9" s="28">
        <f>(B9-'[2]上月'!B9)/'[2]上月'!B9</f>
        <v>-0.2763419942936568</v>
      </c>
      <c r="F9" s="27">
        <v>26.4971662344</v>
      </c>
      <c r="G9" s="27">
        <v>44.5839584385</v>
      </c>
      <c r="H9" s="28">
        <f t="shared" si="2"/>
        <v>-0.4056793707326208</v>
      </c>
      <c r="I9"/>
    </row>
    <row r="10" spans="1:9" ht="24.75" customHeight="1">
      <c r="A10" s="29" t="s">
        <v>42</v>
      </c>
      <c r="B10" s="27">
        <v>0.09775268</v>
      </c>
      <c r="C10" s="27">
        <v>0.10601616</v>
      </c>
      <c r="D10" s="28">
        <f t="shared" si="1"/>
        <v>-0.07794547548222841</v>
      </c>
      <c r="E10" s="28">
        <f>(B10-'[2]上月'!B10)/'[2]上月'!B10</f>
        <v>-0.39893529302315517</v>
      </c>
      <c r="F10" s="27">
        <v>0.09775268</v>
      </c>
      <c r="G10" s="27">
        <v>0.10601616</v>
      </c>
      <c r="H10" s="28">
        <f t="shared" si="2"/>
        <v>-0.07794547548222841</v>
      </c>
      <c r="I10"/>
    </row>
    <row r="11" spans="1:9" ht="24.75" customHeight="1">
      <c r="A11" s="26" t="s">
        <v>43</v>
      </c>
      <c r="B11" s="27">
        <f aca="true" t="shared" si="3" ref="B11:G11">SUM(B12:B15)</f>
        <v>143.19701246699998</v>
      </c>
      <c r="C11" s="27">
        <f t="shared" si="3"/>
        <v>267.359323652</v>
      </c>
      <c r="D11" s="28">
        <f t="shared" si="1"/>
        <v>-0.4644023985735843</v>
      </c>
      <c r="E11" s="28">
        <f>(B11-'[2]上月'!B11)/'[2]上月'!B11</f>
        <v>-0.35407524073114094</v>
      </c>
      <c r="F11" s="27">
        <f t="shared" si="3"/>
        <v>143.19701246699998</v>
      </c>
      <c r="G11" s="27">
        <f t="shared" si="3"/>
        <v>267.359323652</v>
      </c>
      <c r="H11" s="28">
        <f t="shared" si="2"/>
        <v>-0.4644023985735843</v>
      </c>
      <c r="I11"/>
    </row>
    <row r="12" spans="1:9" ht="24.75" customHeight="1">
      <c r="A12" s="30" t="s">
        <v>44</v>
      </c>
      <c r="B12" s="27">
        <v>63.44563756</v>
      </c>
      <c r="C12" s="27">
        <v>92.79388975</v>
      </c>
      <c r="D12" s="28">
        <f t="shared" si="1"/>
        <v>-0.31627354203028224</v>
      </c>
      <c r="E12" s="28">
        <f>(B12-'[2]上月'!B12)/'[2]上月'!B12</f>
        <v>-0.3243569000585255</v>
      </c>
      <c r="F12" s="27">
        <v>63.44563756</v>
      </c>
      <c r="G12" s="27">
        <v>92.79388975</v>
      </c>
      <c r="H12" s="28">
        <f t="shared" si="2"/>
        <v>-0.31627354203028224</v>
      </c>
      <c r="I12"/>
    </row>
    <row r="13" spans="1:8" ht="24.75" customHeight="1">
      <c r="A13" s="30" t="s">
        <v>45</v>
      </c>
      <c r="B13" s="27">
        <v>68.04147756</v>
      </c>
      <c r="C13" s="27">
        <v>164.13841304</v>
      </c>
      <c r="D13" s="28">
        <f t="shared" si="1"/>
        <v>-0.5854628036191716</v>
      </c>
      <c r="E13" s="28">
        <f>(B13-'[2]上月'!B13)/'[2]上月'!B13</f>
        <v>-0.410886216940327</v>
      </c>
      <c r="F13" s="27">
        <v>68.04147756</v>
      </c>
      <c r="G13" s="27">
        <v>164.13841304</v>
      </c>
      <c r="H13" s="28">
        <f t="shared" si="2"/>
        <v>-0.5854628036191716</v>
      </c>
    </row>
    <row r="14" spans="1:9" ht="24.75" customHeight="1">
      <c r="A14" s="30" t="s">
        <v>46</v>
      </c>
      <c r="B14" s="27">
        <v>11.708540880000001</v>
      </c>
      <c r="C14" s="27">
        <v>10.42421164</v>
      </c>
      <c r="D14" s="28">
        <f t="shared" si="1"/>
        <v>0.1232063665200107</v>
      </c>
      <c r="E14" s="28">
        <f>(B14-'[2]上月'!B14)/'[2]上月'!B14</f>
        <v>-0.04710686862739276</v>
      </c>
      <c r="F14" s="27">
        <v>11.708540880000001</v>
      </c>
      <c r="G14" s="27">
        <v>10.42421164</v>
      </c>
      <c r="H14" s="28">
        <f t="shared" si="2"/>
        <v>0.1232063665200107</v>
      </c>
      <c r="I14"/>
    </row>
    <row r="15" spans="1:9" ht="23.25" customHeight="1">
      <c r="A15" s="30" t="s">
        <v>47</v>
      </c>
      <c r="B15" s="27">
        <v>0.0013564669999999999</v>
      </c>
      <c r="C15" s="27">
        <v>0.002809222</v>
      </c>
      <c r="D15" s="28">
        <f t="shared" si="1"/>
        <v>-0.5171378410107853</v>
      </c>
      <c r="E15" s="28">
        <f>(B15-'[2]上月'!B15)/'[2]上月'!B15</f>
        <v>-0.6198880849319298</v>
      </c>
      <c r="F15" s="27">
        <v>0.0013564669999999999</v>
      </c>
      <c r="G15" s="31">
        <v>0.002809222</v>
      </c>
      <c r="H15" s="28">
        <f t="shared" si="2"/>
        <v>-0.5171378410107853</v>
      </c>
      <c r="I15"/>
    </row>
    <row r="16" spans="1:9" ht="24.75" customHeight="1">
      <c r="A16" s="26" t="s">
        <v>48</v>
      </c>
      <c r="B16" s="27">
        <f aca="true" t="shared" si="4" ref="B16:G16">B6+B11</f>
        <v>272.1002587414</v>
      </c>
      <c r="C16" s="27">
        <f t="shared" si="4"/>
        <v>479.5467241105</v>
      </c>
      <c r="D16" s="28">
        <f t="shared" si="1"/>
        <v>-0.4325886403538416</v>
      </c>
      <c r="E16" s="28">
        <f>(B16-'[2]上月'!B16)/'[2]上月'!B16</f>
        <v>-0.3351588501424923</v>
      </c>
      <c r="F16" s="27">
        <f t="shared" si="4"/>
        <v>272.1002587414</v>
      </c>
      <c r="G16" s="27">
        <f t="shared" si="4"/>
        <v>479.5467241105</v>
      </c>
      <c r="H16" s="28">
        <f t="shared" si="2"/>
        <v>-0.4325886403538416</v>
      </c>
      <c r="I16"/>
    </row>
    <row r="17" spans="1:9" ht="24.75" customHeight="1">
      <c r="A17" s="30" t="s">
        <v>49</v>
      </c>
      <c r="B17" s="27">
        <f aca="true" t="shared" si="5" ref="B17:G17">B7+B12</f>
        <v>149.68786158</v>
      </c>
      <c r="C17" s="27">
        <f t="shared" si="5"/>
        <v>248.86702509</v>
      </c>
      <c r="D17" s="28">
        <f t="shared" si="1"/>
        <v>-0.3985227190067987</v>
      </c>
      <c r="E17" s="28">
        <f>(B17-'[2]上月'!B17)/'[2]上月'!B17</f>
        <v>-0.3485859384850458</v>
      </c>
      <c r="F17" s="27">
        <f t="shared" si="5"/>
        <v>149.68786158</v>
      </c>
      <c r="G17" s="27">
        <f t="shared" si="5"/>
        <v>248.86702509</v>
      </c>
      <c r="H17" s="28">
        <f t="shared" si="2"/>
        <v>-0.3985227190067987</v>
      </c>
      <c r="I17"/>
    </row>
    <row r="18" spans="1:9" ht="24.75" customHeight="1">
      <c r="A18" s="30" t="s">
        <v>50</v>
      </c>
      <c r="B18" s="27">
        <f aca="true" t="shared" si="6" ref="B18:G18">B13</f>
        <v>68.04147756</v>
      </c>
      <c r="C18" s="27">
        <f t="shared" si="6"/>
        <v>164.13841304</v>
      </c>
      <c r="D18" s="28">
        <f t="shared" si="1"/>
        <v>-0.5854628036191716</v>
      </c>
      <c r="E18" s="28">
        <f>(B18-'[2]上月'!B18)/'[2]上月'!B18</f>
        <v>-0.410886216940327</v>
      </c>
      <c r="F18" s="27">
        <f t="shared" si="6"/>
        <v>68.04147756</v>
      </c>
      <c r="G18" s="27">
        <f t="shared" si="6"/>
        <v>164.13841304</v>
      </c>
      <c r="H18" s="28">
        <f t="shared" si="2"/>
        <v>-0.5854628036191716</v>
      </c>
      <c r="I18"/>
    </row>
    <row r="19" spans="1:9" ht="24.75" customHeight="1">
      <c r="A19" s="30" t="s">
        <v>51</v>
      </c>
      <c r="B19" s="27">
        <f aca="true" t="shared" si="7" ref="B19:G19">B8+B14</f>
        <v>27.77464422</v>
      </c>
      <c r="C19" s="27">
        <f t="shared" si="7"/>
        <v>21.84850216</v>
      </c>
      <c r="D19" s="28">
        <f t="shared" si="1"/>
        <v>0.271237909885169</v>
      </c>
      <c r="E19" s="28">
        <f>(B19-'[2]上月'!B19)/'[2]上月'!B19</f>
        <v>0.021045841113883367</v>
      </c>
      <c r="F19" s="27">
        <f t="shared" si="7"/>
        <v>27.77464422</v>
      </c>
      <c r="G19" s="27">
        <f t="shared" si="7"/>
        <v>21.84850216</v>
      </c>
      <c r="H19" s="28">
        <f t="shared" si="2"/>
        <v>0.271237909885169</v>
      </c>
      <c r="I19"/>
    </row>
    <row r="20" spans="1:9" ht="24.75" customHeight="1">
      <c r="A20" s="30" t="s">
        <v>52</v>
      </c>
      <c r="B20" s="27">
        <f aca="true" t="shared" si="8" ref="B20:G20">B9+B15</f>
        <v>26.498522701400002</v>
      </c>
      <c r="C20" s="27">
        <f t="shared" si="8"/>
        <v>44.5867676605</v>
      </c>
      <c r="D20" s="28">
        <f t="shared" si="1"/>
        <v>-0.4056863932552933</v>
      </c>
      <c r="E20" s="28">
        <f>(B20-'[2]上月'!B20)/'[2]上月'!B20</f>
        <v>-0.27637547344003166</v>
      </c>
      <c r="F20" s="27">
        <f t="shared" si="8"/>
        <v>26.498522701400002</v>
      </c>
      <c r="G20" s="27">
        <f t="shared" si="8"/>
        <v>44.5867676605</v>
      </c>
      <c r="H20" s="28">
        <f t="shared" si="2"/>
        <v>-0.4056863932552933</v>
      </c>
      <c r="I20"/>
    </row>
    <row r="21" spans="1:9" ht="24.75" customHeight="1">
      <c r="A21" s="30" t="s">
        <v>53</v>
      </c>
      <c r="B21" s="27">
        <f aca="true" t="shared" si="9" ref="B21:G21">B10</f>
        <v>0.09775268</v>
      </c>
      <c r="C21" s="27">
        <f t="shared" si="9"/>
        <v>0.10601616</v>
      </c>
      <c r="D21" s="28">
        <f t="shared" si="1"/>
        <v>-0.07794547548222841</v>
      </c>
      <c r="E21" s="28">
        <f>(B21-'[2]上月'!B21)/'[2]上月'!B21</f>
        <v>-0.39893529302315517</v>
      </c>
      <c r="F21" s="27">
        <f t="shared" si="9"/>
        <v>0.09775268</v>
      </c>
      <c r="G21" s="27">
        <f t="shared" si="9"/>
        <v>0.10601616</v>
      </c>
      <c r="H21" s="28">
        <f t="shared" si="2"/>
        <v>-0.07794547548222841</v>
      </c>
      <c r="I21"/>
    </row>
    <row r="22" spans="6:7" ht="14.25">
      <c r="F22" s="32"/>
      <c r="G22" s="32"/>
    </row>
    <row r="23" spans="2:9" ht="14.25">
      <c r="B23" s="32"/>
      <c r="F23" s="32"/>
      <c r="I23"/>
    </row>
    <row r="24" ht="14.25">
      <c r="B24" s="33"/>
    </row>
  </sheetData>
  <sheetProtection/>
  <mergeCells count="4">
    <mergeCell ref="A2:H2"/>
    <mergeCell ref="B4:E4"/>
    <mergeCell ref="F4:H4"/>
    <mergeCell ref="A4:A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100" workbookViewId="0" topLeftCell="A1">
      <selection activeCell="P16" sqref="P16"/>
    </sheetView>
  </sheetViews>
  <sheetFormatPr defaultColWidth="9.00390625" defaultRowHeight="14.25"/>
  <sheetData>
    <row r="1" spans="1:13" ht="18.75">
      <c r="A1" s="1" t="s">
        <v>54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</row>
    <row r="2" spans="1:13" ht="18.75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6"/>
      <c r="B3" s="7"/>
      <c r="C3" s="8"/>
      <c r="D3" s="7"/>
      <c r="E3" s="8"/>
      <c r="F3" s="7"/>
      <c r="G3" s="8"/>
      <c r="H3" s="7"/>
      <c r="I3" s="8"/>
      <c r="J3" s="7"/>
      <c r="K3" s="8"/>
      <c r="L3" s="19" t="s">
        <v>56</v>
      </c>
      <c r="M3" s="19"/>
    </row>
    <row r="4" spans="1:13" ht="14.25">
      <c r="A4" s="9" t="s">
        <v>57</v>
      </c>
      <c r="B4" s="9" t="s">
        <v>4</v>
      </c>
      <c r="C4" s="10"/>
      <c r="D4" s="10"/>
      <c r="E4" s="10"/>
      <c r="F4" s="9" t="s">
        <v>58</v>
      </c>
      <c r="G4" s="10"/>
      <c r="H4" s="10"/>
      <c r="I4" s="10"/>
      <c r="J4" s="9" t="s">
        <v>59</v>
      </c>
      <c r="K4" s="10"/>
      <c r="L4" s="10"/>
      <c r="M4" s="10"/>
    </row>
    <row r="5" spans="1:13" ht="14.25">
      <c r="A5" s="9"/>
      <c r="B5" s="11" t="s">
        <v>32</v>
      </c>
      <c r="C5" s="12"/>
      <c r="D5" s="9" t="s">
        <v>33</v>
      </c>
      <c r="E5" s="10"/>
      <c r="F5" s="11" t="s">
        <v>32</v>
      </c>
      <c r="G5" s="12"/>
      <c r="H5" s="9" t="s">
        <v>33</v>
      </c>
      <c r="I5" s="10"/>
      <c r="J5" s="11" t="s">
        <v>32</v>
      </c>
      <c r="K5" s="12"/>
      <c r="L5" s="9" t="s">
        <v>33</v>
      </c>
      <c r="M5" s="10"/>
    </row>
    <row r="6" spans="1:13" ht="14.25">
      <c r="A6" s="9"/>
      <c r="B6" s="13" t="s">
        <v>60</v>
      </c>
      <c r="C6" s="14" t="s">
        <v>61</v>
      </c>
      <c r="D6" s="15" t="s">
        <v>60</v>
      </c>
      <c r="E6" s="14" t="s">
        <v>61</v>
      </c>
      <c r="F6" s="13" t="s">
        <v>60</v>
      </c>
      <c r="G6" s="14" t="s">
        <v>61</v>
      </c>
      <c r="H6" s="13" t="s">
        <v>60</v>
      </c>
      <c r="I6" s="14" t="s">
        <v>61</v>
      </c>
      <c r="J6" s="13" t="s">
        <v>60</v>
      </c>
      <c r="K6" s="14" t="s">
        <v>61</v>
      </c>
      <c r="L6" s="13" t="s">
        <v>60</v>
      </c>
      <c r="M6" s="14" t="s">
        <v>61</v>
      </c>
    </row>
    <row r="7" spans="1:13" ht="14.25">
      <c r="A7" s="9"/>
      <c r="B7" s="13"/>
      <c r="C7" s="16" t="s">
        <v>62</v>
      </c>
      <c r="D7" s="17"/>
      <c r="E7" s="16" t="s">
        <v>62</v>
      </c>
      <c r="F7" s="13"/>
      <c r="G7" s="16" t="s">
        <v>62</v>
      </c>
      <c r="H7" s="13"/>
      <c r="I7" s="16" t="s">
        <v>62</v>
      </c>
      <c r="J7" s="13"/>
      <c r="K7" s="16" t="s">
        <v>62</v>
      </c>
      <c r="L7" s="13"/>
      <c r="M7" s="16" t="s">
        <v>62</v>
      </c>
    </row>
    <row r="8" spans="1:13" ht="14.25">
      <c r="A8" s="9" t="s">
        <v>63</v>
      </c>
      <c r="B8" s="18">
        <v>23949.8126</v>
      </c>
      <c r="C8" s="18">
        <f>(B8-'[1]与19年同期销量比较'!B7)/'[1]与19年同期销量比较'!B7*100</f>
        <v>-43.21555505555347</v>
      </c>
      <c r="D8" s="18">
        <v>23949.8126</v>
      </c>
      <c r="E8" s="18">
        <f>(D8-'[1]与19年同期销量比较'!D7)/'[1]与19年同期销量比较'!D7*100</f>
        <v>-43.21555505555347</v>
      </c>
      <c r="F8" s="18">
        <v>44293.5003</v>
      </c>
      <c r="G8" s="18">
        <f>(F8-'[1]与19年同期销量比较'!F7)/'[1]与19年同期销量比较'!F7*100</f>
        <v>-44.08276087644357</v>
      </c>
      <c r="H8" s="18">
        <v>44293.5003</v>
      </c>
      <c r="I8" s="18">
        <f>(H8-'[1]与19年同期销量比较'!H7)/'[1]与19年同期销量比较'!H7*100</f>
        <v>-44.08276087644357</v>
      </c>
      <c r="J8" s="18">
        <f aca="true" t="shared" si="0" ref="J8:J39">B8+F8</f>
        <v>68243.3129</v>
      </c>
      <c r="K8" s="18">
        <f>(J8-'[1]与19年同期销量比较'!J7)/'[1]与19年同期销量比较'!J7*100</f>
        <v>-43.78145024522826</v>
      </c>
      <c r="L8" s="18">
        <f aca="true" t="shared" si="1" ref="L8:L39">D8+H8</f>
        <v>68243.3129</v>
      </c>
      <c r="M8" s="18">
        <f>(L8-'[1]与19年同期销量比较'!L7)/'[1]与19年同期销量比较'!L7*100</f>
        <v>-43.78145024522826</v>
      </c>
    </row>
    <row r="9" spans="1:13" ht="14.25">
      <c r="A9" s="9" t="s">
        <v>64</v>
      </c>
      <c r="B9" s="18">
        <v>19809.783702</v>
      </c>
      <c r="C9" s="18">
        <f>(B9-'[1]与19年同期销量比较'!B8)/'[1]与19年同期销量比较'!B8*100</f>
        <v>-46.388552041016396</v>
      </c>
      <c r="D9" s="18">
        <v>19809.783702</v>
      </c>
      <c r="E9" s="18">
        <f>(D9-'[1]与19年同期销量比较'!D8)/'[1]与19年同期销量比较'!D8*100</f>
        <v>-46.388552041016396</v>
      </c>
      <c r="F9" s="18">
        <v>20926.0975</v>
      </c>
      <c r="G9" s="18">
        <f>(F9-'[1]与19年同期销量比较'!F8)/'[1]与19年同期销量比较'!F8*100</f>
        <v>-46.50552169676823</v>
      </c>
      <c r="H9" s="18">
        <v>20926.0975</v>
      </c>
      <c r="I9" s="18">
        <f>(H9-'[1]与19年同期销量比较'!H8)/'[1]与19年同期销量比较'!H8*100</f>
        <v>-46.50552169676823</v>
      </c>
      <c r="J9" s="18">
        <f t="shared" si="0"/>
        <v>40735.881202000004</v>
      </c>
      <c r="K9" s="18">
        <f>(J9-'[1]与19年同期销量比较'!J8)/'[1]与19年同期销量比较'!J8*100</f>
        <v>-46.44870339047918</v>
      </c>
      <c r="L9" s="18">
        <f t="shared" si="1"/>
        <v>40735.881202000004</v>
      </c>
      <c r="M9" s="18">
        <f>(L9-'[1]与19年同期销量比较'!L8)/'[1]与19年同期销量比较'!L8*100</f>
        <v>-46.44870339047918</v>
      </c>
    </row>
    <row r="10" spans="1:13" ht="14.25">
      <c r="A10" s="9" t="s">
        <v>65</v>
      </c>
      <c r="B10" s="18">
        <v>34893.153261</v>
      </c>
      <c r="C10" s="18">
        <f>(B10-'[1]与19年同期销量比较'!B9)/'[1]与19年同期销量比较'!B9*100</f>
        <v>-37.398825186980716</v>
      </c>
      <c r="D10" s="18">
        <v>34893.153261</v>
      </c>
      <c r="E10" s="18">
        <f>(D10-'[1]与19年同期销量比较'!D9)/'[1]与19年同期销量比较'!D9*100</f>
        <v>-37.398825186980716</v>
      </c>
      <c r="F10" s="18">
        <v>72788.0347</v>
      </c>
      <c r="G10" s="18">
        <f>(F10-'[1]与19年同期销量比较'!F9)/'[1]与19年同期销量比较'!F9*100</f>
        <v>-41.5498169934299</v>
      </c>
      <c r="H10" s="18">
        <v>72788.0347</v>
      </c>
      <c r="I10" s="18">
        <f>(H10-'[1]与19年同期销量比较'!H9)/'[1]与19年同期销量比较'!H9*100</f>
        <v>-41.5498169934299</v>
      </c>
      <c r="J10" s="18">
        <f t="shared" si="0"/>
        <v>107681.187961</v>
      </c>
      <c r="K10" s="18">
        <f>(J10-'[1]与19年同期销量比较'!J9)/'[1]与19年同期销量比较'!J9*100</f>
        <v>-40.26633755406745</v>
      </c>
      <c r="L10" s="18">
        <f t="shared" si="1"/>
        <v>107681.187961</v>
      </c>
      <c r="M10" s="18">
        <f>(L10-'[1]与19年同期销量比较'!L9)/'[1]与19年同期销量比较'!L9*100</f>
        <v>-40.26633755406745</v>
      </c>
    </row>
    <row r="11" spans="1:13" ht="14.25">
      <c r="A11" s="9" t="s">
        <v>66</v>
      </c>
      <c r="B11" s="18">
        <v>22076.258326</v>
      </c>
      <c r="C11" s="18">
        <f>(B11-'[1]与19年同期销量比较'!B10)/'[1]与19年同期销量比较'!B10*100</f>
        <v>-36.926928894241115</v>
      </c>
      <c r="D11" s="18">
        <v>22076.258326</v>
      </c>
      <c r="E11" s="18">
        <f>(D11-'[1]与19年同期销量比较'!D10)/'[1]与19年同期销量比较'!D10*100</f>
        <v>-36.926928894241115</v>
      </c>
      <c r="F11" s="18">
        <v>17193.3822</v>
      </c>
      <c r="G11" s="18">
        <f>(F11-'[1]与19年同期销量比较'!F10)/'[1]与19年同期销量比较'!F10*100</f>
        <v>-58.061788576733</v>
      </c>
      <c r="H11" s="18">
        <v>17193.3822</v>
      </c>
      <c r="I11" s="18">
        <f>(H11-'[1]与19年同期销量比较'!H10)/'[1]与19年同期销量比较'!H10*100</f>
        <v>-58.061788576733</v>
      </c>
      <c r="J11" s="18">
        <f t="shared" si="0"/>
        <v>39269.640526</v>
      </c>
      <c r="K11" s="18">
        <f>(J11-'[1]与19年同期销量比较'!J10)/'[1]与19年同期销量比较'!J10*100</f>
        <v>-48.328074692371814</v>
      </c>
      <c r="L11" s="18">
        <f t="shared" si="1"/>
        <v>39269.640526</v>
      </c>
      <c r="M11" s="18">
        <f>(L11-'[1]与19年同期销量比较'!L10)/'[1]与19年同期销量比较'!L10*100</f>
        <v>-48.328074692371814</v>
      </c>
    </row>
    <row r="12" spans="1:13" ht="14.25">
      <c r="A12" s="9" t="s">
        <v>67</v>
      </c>
      <c r="B12" s="18">
        <v>25120.443753</v>
      </c>
      <c r="C12" s="18">
        <f>(B12-'[1]与19年同期销量比较'!B11)/'[1]与19年同期销量比较'!B11*100</f>
        <v>-62.65651310415633</v>
      </c>
      <c r="D12" s="18">
        <v>25120.443753</v>
      </c>
      <c r="E12" s="18">
        <f>(D12-'[1]与19年同期销量比较'!D11)/'[1]与19年同期销量比较'!D11*100</f>
        <v>-62.65651310415633</v>
      </c>
      <c r="F12" s="18">
        <v>34646.0749</v>
      </c>
      <c r="G12" s="18">
        <f>(F12-'[1]与19年同期销量比较'!F11)/'[1]与19年同期销量比较'!F11*100</f>
        <v>-51.852883023565035</v>
      </c>
      <c r="H12" s="18">
        <v>34646.0749</v>
      </c>
      <c r="I12" s="18">
        <f>(H12-'[1]与19年同期销量比较'!H11)/'[1]与19年同期销量比较'!H11*100</f>
        <v>-51.852883023565035</v>
      </c>
      <c r="J12" s="18">
        <f t="shared" si="0"/>
        <v>59766.518653</v>
      </c>
      <c r="K12" s="18">
        <f>(J12-'[1]与19年同期销量比较'!J11)/'[1]与19年同期销量比较'!J11*100</f>
        <v>-57.07272661763382</v>
      </c>
      <c r="L12" s="18">
        <f t="shared" si="1"/>
        <v>59766.518653</v>
      </c>
      <c r="M12" s="18">
        <f>(L12-'[1]与19年同期销量比较'!L11)/'[1]与19年同期销量比较'!L11*100</f>
        <v>-57.07272661763382</v>
      </c>
    </row>
    <row r="13" spans="1:13" ht="14.25">
      <c r="A13" s="9" t="s">
        <v>68</v>
      </c>
      <c r="B13" s="18">
        <v>60474.940616</v>
      </c>
      <c r="C13" s="18">
        <f>(B13-'[1]与19年同期销量比较'!B12)/'[1]与19年同期销量比较'!B12*100</f>
        <v>-38.084273553222914</v>
      </c>
      <c r="D13" s="18">
        <v>60474.940616</v>
      </c>
      <c r="E13" s="18">
        <f>(D13-'[1]与19年同期销量比较'!D12)/'[1]与19年同期销量比较'!D12*100</f>
        <v>-38.084273553222914</v>
      </c>
      <c r="F13" s="18">
        <v>31918.9479</v>
      </c>
      <c r="G13" s="18">
        <f>(F13-'[1]与19年同期销量比较'!F12)/'[1]与19年同期销量比较'!F12*100</f>
        <v>-59.08983460438777</v>
      </c>
      <c r="H13" s="18">
        <v>31918.9479</v>
      </c>
      <c r="I13" s="18">
        <f>(H13-'[1]与19年同期销量比较'!H12)/'[1]与19年同期销量比较'!H12*100</f>
        <v>-59.08983460438777</v>
      </c>
      <c r="J13" s="18">
        <f t="shared" si="0"/>
        <v>92393.888516</v>
      </c>
      <c r="K13" s="18">
        <f>(J13-'[1]与19年同期销量比较'!J12)/'[1]与19年同期销量比较'!J12*100</f>
        <v>-47.41235073484376</v>
      </c>
      <c r="L13" s="18">
        <f t="shared" si="1"/>
        <v>92393.888516</v>
      </c>
      <c r="M13" s="18">
        <f>(L13-'[1]与19年同期销量比较'!L12)/'[1]与19年同期销量比较'!L12*100</f>
        <v>-47.41235073484376</v>
      </c>
    </row>
    <row r="14" spans="1:13" ht="14.25">
      <c r="A14" s="9" t="s">
        <v>69</v>
      </c>
      <c r="B14" s="18">
        <v>17306.543543</v>
      </c>
      <c r="C14" s="18">
        <f>(B14-'[1]与19年同期销量比较'!B13)/'[1]与19年同期销量比较'!B13*100</f>
        <v>-37.31449081349503</v>
      </c>
      <c r="D14" s="18">
        <v>17306.543543</v>
      </c>
      <c r="E14" s="18">
        <f>(D14-'[1]与19年同期销量比较'!D13)/'[1]与19年同期销量比较'!D13*100</f>
        <v>-37.31449081349503</v>
      </c>
      <c r="F14" s="18">
        <v>26304.213</v>
      </c>
      <c r="G14" s="18">
        <f>(F14-'[1]与19年同期销量比较'!F13)/'[1]与19年同期销量比较'!F13*100</f>
        <v>-42.699849229545656</v>
      </c>
      <c r="H14" s="18">
        <v>26304.213</v>
      </c>
      <c r="I14" s="18">
        <f>(H14-'[1]与19年同期销量比较'!H13)/'[1]与19年同期销量比较'!H13*100</f>
        <v>-42.699849229545656</v>
      </c>
      <c r="J14" s="18">
        <f t="shared" si="0"/>
        <v>43610.756542999996</v>
      </c>
      <c r="K14" s="18">
        <f>(J14-'[1]与19年同期销量比较'!J13)/'[1]与19年同期销量比较'!J13*100</f>
        <v>-40.67736759022566</v>
      </c>
      <c r="L14" s="18">
        <f t="shared" si="1"/>
        <v>43610.756542999996</v>
      </c>
      <c r="M14" s="18">
        <f>(L14-'[1]与19年同期销量比较'!L13)/'[1]与19年同期销量比较'!L13*100</f>
        <v>-40.67736759022566</v>
      </c>
    </row>
    <row r="15" spans="1:13" ht="14.25">
      <c r="A15" s="9" t="s">
        <v>70</v>
      </c>
      <c r="B15" s="18">
        <v>26802.929729</v>
      </c>
      <c r="C15" s="18">
        <f>(B15-'[1]与19年同期销量比较'!B14)/'[1]与19年同期销量比较'!B14*100</f>
        <v>-44.27452253207205</v>
      </c>
      <c r="D15" s="18">
        <v>26802.929729</v>
      </c>
      <c r="E15" s="18">
        <f>(D15-'[1]与19年同期销量比较'!D14)/'[1]与19年同期销量比较'!D14*100</f>
        <v>-44.27452253207205</v>
      </c>
      <c r="F15" s="18">
        <v>35418.1026</v>
      </c>
      <c r="G15" s="18">
        <f>(F15-'[1]与19年同期销量比较'!F14)/'[1]与19年同期销量比较'!F14*100</f>
        <v>-46.676076369254936</v>
      </c>
      <c r="H15" s="18">
        <v>35418.1026</v>
      </c>
      <c r="I15" s="18">
        <f>(H15-'[1]与19年同期销量比较'!H14)/'[1]与19年同期销量比较'!H14*100</f>
        <v>-46.676076369254936</v>
      </c>
      <c r="J15" s="18">
        <f t="shared" si="0"/>
        <v>62221.032328999994</v>
      </c>
      <c r="K15" s="18">
        <f>(J15-'[1]与19年同期销量比较'!J14)/'[1]与19年同期销量比较'!J14*100</f>
        <v>-45.66741839811087</v>
      </c>
      <c r="L15" s="18">
        <f t="shared" si="1"/>
        <v>62221.032328999994</v>
      </c>
      <c r="M15" s="18">
        <f>(L15-'[1]与19年同期销量比较'!L14)/'[1]与19年同期销量比较'!L14*100</f>
        <v>-45.66741839811087</v>
      </c>
    </row>
    <row r="16" spans="1:13" ht="14.25">
      <c r="A16" s="9" t="s">
        <v>71</v>
      </c>
      <c r="B16" s="18">
        <v>33856.61271</v>
      </c>
      <c r="C16" s="18">
        <f>(B16-'[1]与19年同期销量比较'!B15)/'[1]与19年同期销量比较'!B15*100</f>
        <v>-39.53795832188079</v>
      </c>
      <c r="D16" s="18">
        <v>33856.61271</v>
      </c>
      <c r="E16" s="18">
        <f>(D16-'[1]与19年同期销量比较'!D15)/'[1]与19年同期销量比较'!D15*100</f>
        <v>-39.53795832188079</v>
      </c>
      <c r="F16" s="18">
        <v>26400.9863</v>
      </c>
      <c r="G16" s="18">
        <f>(F16-'[1]与19年同期销量比较'!F15)/'[1]与19年同期销量比较'!F15*100</f>
        <v>-41.066204020911606</v>
      </c>
      <c r="H16" s="18">
        <v>26400.9863</v>
      </c>
      <c r="I16" s="18">
        <f>(H16-'[1]与19年同期销量比较'!H15)/'[1]与19年同期销量比较'!H15*100</f>
        <v>-41.066204020911606</v>
      </c>
      <c r="J16" s="18">
        <f t="shared" si="0"/>
        <v>60257.599010000005</v>
      </c>
      <c r="K16" s="18">
        <f>(J16-'[1]与19年同期销量比较'!J15)/'[1]与19年同期销量比较'!J15*100</f>
        <v>-40.217183022228774</v>
      </c>
      <c r="L16" s="18">
        <f t="shared" si="1"/>
        <v>60257.599010000005</v>
      </c>
      <c r="M16" s="18">
        <f>(L16-'[1]与19年同期销量比较'!L15)/'[1]与19年同期销量比较'!L15*100</f>
        <v>-40.217183022228774</v>
      </c>
    </row>
    <row r="17" spans="1:13" ht="14.25">
      <c r="A17" s="9" t="s">
        <v>72</v>
      </c>
      <c r="B17" s="18">
        <v>72562.185517</v>
      </c>
      <c r="C17" s="18">
        <f>(B17-'[1]与19年同期销量比较'!B16)/'[1]与19年同期销量比较'!B16*100</f>
        <v>-51.6071237924833</v>
      </c>
      <c r="D17" s="18">
        <v>72562.185517</v>
      </c>
      <c r="E17" s="18">
        <f>(D17-'[1]与19年同期销量比较'!D16)/'[1]与19年同期销量比较'!D16*100</f>
        <v>-51.6071237924833</v>
      </c>
      <c r="F17" s="18">
        <v>137702.8238</v>
      </c>
      <c r="G17" s="18">
        <f>(F17-'[1]与19年同期销量比较'!F16)/'[1]与19年同期销量比较'!F16*100</f>
        <v>-45.79831604387028</v>
      </c>
      <c r="H17" s="18">
        <v>137702.8238</v>
      </c>
      <c r="I17" s="18">
        <f>(H17-'[1]与19年同期销量比较'!H16)/'[1]与19年同期销量比较'!H16*100</f>
        <v>-45.79831604387028</v>
      </c>
      <c r="J17" s="18">
        <f t="shared" si="0"/>
        <v>210265.00931700002</v>
      </c>
      <c r="K17" s="18">
        <f>(J17-'[1]与19年同期销量比较'!J16)/'[1]与19年同期销量比较'!J16*100</f>
        <v>-47.95424396884785</v>
      </c>
      <c r="L17" s="18">
        <f t="shared" si="1"/>
        <v>210265.00931700002</v>
      </c>
      <c r="M17" s="18">
        <f>(L17-'[1]与19年同期销量比较'!L16)/'[1]与19年同期销量比较'!L16*100</f>
        <v>-47.95424396884785</v>
      </c>
    </row>
    <row r="18" spans="1:13" ht="14.25">
      <c r="A18" s="9" t="s">
        <v>73</v>
      </c>
      <c r="B18" s="18">
        <v>104113.490936</v>
      </c>
      <c r="C18" s="18">
        <f>(B18-'[1]与19年同期销量比较'!B17)/'[1]与19年同期销量比较'!B17*100</f>
        <v>-33.29716590012992</v>
      </c>
      <c r="D18" s="18">
        <v>104113.490936</v>
      </c>
      <c r="E18" s="18">
        <f>(D18-'[1]与19年同期销量比较'!D17)/'[1]与19年同期销量比较'!D17*100</f>
        <v>-33.29716590012992</v>
      </c>
      <c r="F18" s="18">
        <v>91206.2084</v>
      </c>
      <c r="G18" s="18">
        <f>(F18-'[1]与19年同期销量比较'!F17)/'[1]与19年同期销量比较'!F17*100</f>
        <v>-50.58905059449437</v>
      </c>
      <c r="H18" s="18">
        <v>91206.2084</v>
      </c>
      <c r="I18" s="18">
        <f>(H18-'[1]与19年同期销量比较'!H17)/'[1]与19年同期销量比较'!H17*100</f>
        <v>-50.58905059449437</v>
      </c>
      <c r="J18" s="18">
        <f t="shared" si="0"/>
        <v>195319.69933600002</v>
      </c>
      <c r="K18" s="18">
        <f>(J18-'[1]与19年同期销量比较'!J17)/'[1]与19年同期销量比较'!J17*100</f>
        <v>-42.66644837239242</v>
      </c>
      <c r="L18" s="18">
        <f t="shared" si="1"/>
        <v>195319.69933600002</v>
      </c>
      <c r="M18" s="18">
        <f>(L18-'[1]与19年同期销量比较'!L17)/'[1]与19年同期销量比较'!L17*100</f>
        <v>-42.66644837239242</v>
      </c>
    </row>
    <row r="19" spans="1:13" ht="14.25">
      <c r="A19" s="9" t="s">
        <v>74</v>
      </c>
      <c r="B19" s="18">
        <v>42991.75068</v>
      </c>
      <c r="C19" s="18">
        <f>(B19-'[1]与19年同期销量比较'!B18)/'[1]与19年同期销量比较'!B18*100</f>
        <v>-44.4430536418111</v>
      </c>
      <c r="D19" s="18">
        <v>42991.75068</v>
      </c>
      <c r="E19" s="18">
        <f>(D19-'[1]与19年同期销量比较'!D18)/'[1]与19年同期销量比较'!D18*100</f>
        <v>-44.4430536418111</v>
      </c>
      <c r="F19" s="18">
        <v>50799.5792</v>
      </c>
      <c r="G19" s="18">
        <f>(F19-'[1]与19年同期销量比较'!F18)/'[1]与19年同期销量比较'!F18*100</f>
        <v>-47.31633727494503</v>
      </c>
      <c r="H19" s="18">
        <v>50799.5792</v>
      </c>
      <c r="I19" s="18">
        <f>(H19-'[1]与19年同期销量比较'!H18)/'[1]与19年同期销量比较'!H18*100</f>
        <v>-47.31633727494503</v>
      </c>
      <c r="J19" s="18">
        <f t="shared" si="0"/>
        <v>93791.32988</v>
      </c>
      <c r="K19" s="18">
        <f>(J19-'[1]与19年同期销量比较'!J18)/'[1]与19年同期销量比较'!J18*100</f>
        <v>-46.0370796528573</v>
      </c>
      <c r="L19" s="18">
        <f t="shared" si="1"/>
        <v>93791.32988</v>
      </c>
      <c r="M19" s="18">
        <f>(L19-'[1]与19年同期销量比较'!L18)/'[1]与19年同期销量比较'!L18*100</f>
        <v>-46.0370796528573</v>
      </c>
    </row>
    <row r="20" spans="1:13" ht="14.25">
      <c r="A20" s="9" t="s">
        <v>75</v>
      </c>
      <c r="B20" s="18">
        <v>26486.505841</v>
      </c>
      <c r="C20" s="18">
        <f>(B20-'[1]与19年同期销量比较'!B19)/'[1]与19年同期销量比较'!B19*100</f>
        <v>-40.26644890703124</v>
      </c>
      <c r="D20" s="18">
        <v>26486.505841</v>
      </c>
      <c r="E20" s="18">
        <f>(D20-'[1]与19年同期销量比较'!D19)/'[1]与19年同期销量比较'!D19*100</f>
        <v>-40.26644890703124</v>
      </c>
      <c r="F20" s="18">
        <v>61533.544</v>
      </c>
      <c r="G20" s="18">
        <f>(F20-'[1]与19年同期销量比较'!F19)/'[1]与19年同期销量比较'!F19*100</f>
        <v>-34.71114098241845</v>
      </c>
      <c r="H20" s="18">
        <v>61533.544</v>
      </c>
      <c r="I20" s="18">
        <f>(H20-'[1]与19年同期销量比较'!H19)/'[1]与19年同期销量比较'!H19*100</f>
        <v>-34.71114098241845</v>
      </c>
      <c r="J20" s="18">
        <f t="shared" si="0"/>
        <v>88020.049841</v>
      </c>
      <c r="K20" s="18">
        <f>(J20-'[1]与19年同期销量比较'!J19)/'[1]与19年同期销量比较'!J19*100</f>
        <v>-36.488540087691895</v>
      </c>
      <c r="L20" s="18">
        <f t="shared" si="1"/>
        <v>88020.049841</v>
      </c>
      <c r="M20" s="18">
        <f>(L20-'[1]与19年同期销量比较'!L19)/'[1]与19年同期销量比较'!L19*100</f>
        <v>-36.488540087691895</v>
      </c>
    </row>
    <row r="21" spans="1:13" ht="14.25">
      <c r="A21" s="9" t="s">
        <v>76</v>
      </c>
      <c r="B21" s="18">
        <v>27306.886271</v>
      </c>
      <c r="C21" s="18">
        <f>(B21-'[1]与19年同期销量比较'!B20)/'[1]与19年同期销量比较'!B20*100</f>
        <v>-36.42313351610834</v>
      </c>
      <c r="D21" s="18">
        <v>27306.886271</v>
      </c>
      <c r="E21" s="18">
        <f>(D21-'[1]与19年同期销量比较'!D20)/'[1]与19年同期销量比较'!D20*100</f>
        <v>-36.42313351610834</v>
      </c>
      <c r="F21" s="18">
        <v>41938.9459</v>
      </c>
      <c r="G21" s="18">
        <f>(F21-'[1]与19年同期销量比较'!F20)/'[1]与19年同期销量比较'!F20*100</f>
        <v>-45.00175605387601</v>
      </c>
      <c r="H21" s="18">
        <v>41938.9459</v>
      </c>
      <c r="I21" s="18">
        <f>(H21-'[1]与19年同期销量比较'!H20)/'[1]与19年同期销量比较'!H20*100</f>
        <v>-45.00175605387601</v>
      </c>
      <c r="J21" s="18">
        <f t="shared" si="0"/>
        <v>69245.832171</v>
      </c>
      <c r="K21" s="18">
        <f>(J21-'[1]与19年同期销量比较'!J20)/'[1]与19年同期销量比较'!J20*100</f>
        <v>-41.9108033988683</v>
      </c>
      <c r="L21" s="18">
        <f t="shared" si="1"/>
        <v>69245.832171</v>
      </c>
      <c r="M21" s="18">
        <f>(L21-'[1]与19年同期销量比较'!L20)/'[1]与19年同期销量比较'!L20*100</f>
        <v>-41.9108033988683</v>
      </c>
    </row>
    <row r="22" spans="1:13" ht="14.25">
      <c r="A22" s="9" t="s">
        <v>77</v>
      </c>
      <c r="B22" s="18">
        <v>93768.277927</v>
      </c>
      <c r="C22" s="18">
        <f>(B22-'[1]与19年同期销量比较'!B21)/'[1]与19年同期销量比较'!B21*100</f>
        <v>-38.421662827855336</v>
      </c>
      <c r="D22" s="18">
        <v>93768.277927</v>
      </c>
      <c r="E22" s="18">
        <f>(D22-'[1]与19年同期销量比较'!D21)/'[1]与19年同期销量比较'!D21*100</f>
        <v>-38.421662827855336</v>
      </c>
      <c r="F22" s="18">
        <v>124777.1396</v>
      </c>
      <c r="G22" s="18">
        <f>(F22-'[1]与19年同期销量比较'!F21)/'[1]与19年同期销量比较'!F21*100</f>
        <v>-49.48746320920077</v>
      </c>
      <c r="H22" s="18">
        <v>124777.1396</v>
      </c>
      <c r="I22" s="18">
        <f>(H22-'[1]与19年同期销量比较'!H21)/'[1]与19年同期销量比较'!H21*100</f>
        <v>-49.48746320920077</v>
      </c>
      <c r="J22" s="18">
        <f t="shared" si="0"/>
        <v>218545.417527</v>
      </c>
      <c r="K22" s="18">
        <f>(J22-'[1]与19年同期销量比较'!J21)/'[1]与19年同期销量比较'!J21*100</f>
        <v>-45.26743966063464</v>
      </c>
      <c r="L22" s="18">
        <f t="shared" si="1"/>
        <v>218545.417527</v>
      </c>
      <c r="M22" s="18">
        <f>(L22-'[1]与19年同期销量比较'!L21)/'[1]与19年同期销量比较'!L21*100</f>
        <v>-45.26743966063464</v>
      </c>
    </row>
    <row r="23" spans="1:13" ht="14.25">
      <c r="A23" s="9" t="s">
        <v>78</v>
      </c>
      <c r="B23" s="18">
        <v>37509.604779</v>
      </c>
      <c r="C23" s="18">
        <f>(B23-'[1]与19年同期销量比较'!B22)/'[1]与19年同期销量比较'!B22*100</f>
        <v>-40.56925495933501</v>
      </c>
      <c r="D23" s="18">
        <v>37509.604779</v>
      </c>
      <c r="E23" s="18">
        <f>(D23-'[1]与19年同期销量比较'!D22)/'[1]与19年同期销量比较'!D22*100</f>
        <v>-40.56925495933501</v>
      </c>
      <c r="F23" s="18">
        <v>101715.6979</v>
      </c>
      <c r="G23" s="18">
        <f>(F23-'[1]与19年同期销量比较'!F22)/'[1]与19年同期销量比较'!F22*100</f>
        <v>-47.20521160332222</v>
      </c>
      <c r="H23" s="18">
        <v>101715.6979</v>
      </c>
      <c r="I23" s="18">
        <f>(H23-'[1]与19年同期销量比较'!H22)/'[1]与19年同期销量比较'!H22*100</f>
        <v>-47.20521160332222</v>
      </c>
      <c r="J23" s="18">
        <f t="shared" si="0"/>
        <v>139225.30267900001</v>
      </c>
      <c r="K23" s="18">
        <f>(J23-'[1]与19年同期销量比较'!J22)/'[1]与19年同期销量比较'!J22*100</f>
        <v>-45.567742830970715</v>
      </c>
      <c r="L23" s="18">
        <f t="shared" si="1"/>
        <v>139225.30267900001</v>
      </c>
      <c r="M23" s="18">
        <f>(L23-'[1]与19年同期销量比较'!L22)/'[1]与19年同期销量比较'!L22*100</f>
        <v>-45.567742830970715</v>
      </c>
    </row>
    <row r="24" spans="1:13" ht="14.25">
      <c r="A24" s="9" t="s">
        <v>79</v>
      </c>
      <c r="B24" s="18">
        <v>61340.724023</v>
      </c>
      <c r="C24" s="18">
        <f>(B24-'[1]与19年同期销量比较'!B23)/'[1]与19年同期销量比较'!B23*100</f>
        <v>-28.36257475085912</v>
      </c>
      <c r="D24" s="18">
        <v>61340.724023</v>
      </c>
      <c r="E24" s="18">
        <f>(D24-'[1]与19年同期销量比较'!D23)/'[1]与19年同期销量比较'!D23*100</f>
        <v>-28.36257475085912</v>
      </c>
      <c r="F24" s="18">
        <v>64684.6498</v>
      </c>
      <c r="G24" s="18">
        <f>(F24-'[1]与19年同期销量比较'!F23)/'[1]与19年同期销量比较'!F23*100</f>
        <v>-44.32934823320013</v>
      </c>
      <c r="H24" s="18">
        <v>64684.6498</v>
      </c>
      <c r="I24" s="18">
        <f>(H24-'[1]与19年同期销量比较'!H23)/'[1]与19年同期销量比较'!H23*100</f>
        <v>-44.32934823320013</v>
      </c>
      <c r="J24" s="18">
        <f t="shared" si="0"/>
        <v>126025.373823</v>
      </c>
      <c r="K24" s="18">
        <f>(J24-'[1]与19年同期销量比较'!J23)/'[1]与19年同期销量比较'!J23*100</f>
        <v>-37.55503059244315</v>
      </c>
      <c r="L24" s="18">
        <f t="shared" si="1"/>
        <v>126025.373823</v>
      </c>
      <c r="M24" s="18">
        <f>(L24-'[1]与19年同期销量比较'!L23)/'[1]与19年同期销量比较'!L23*100</f>
        <v>-37.55503059244315</v>
      </c>
    </row>
    <row r="25" spans="1:13" ht="14.25">
      <c r="A25" s="9" t="s">
        <v>80</v>
      </c>
      <c r="B25" s="18">
        <v>47261.596447</v>
      </c>
      <c r="C25" s="18">
        <f>(B25-'[1]与19年同期销量比较'!B24)/'[1]与19年同期销量比较'!B24*100</f>
        <v>-44.04424515595002</v>
      </c>
      <c r="D25" s="18">
        <v>47261.596447</v>
      </c>
      <c r="E25" s="18">
        <f>(D25-'[1]与19年同期销量比较'!D24)/'[1]与19年同期销量比较'!D24*100</f>
        <v>-44.04424515595002</v>
      </c>
      <c r="F25" s="18">
        <v>35050.7411</v>
      </c>
      <c r="G25" s="18">
        <f>(F25-'[1]与19年同期销量比较'!F24)/'[1]与19年同期销量比较'!F24*100</f>
        <v>-44.85023587094727</v>
      </c>
      <c r="H25" s="18">
        <v>35050.7411</v>
      </c>
      <c r="I25" s="18">
        <f>(H25-'[1]与19年同期销量比较'!H24)/'[1]与19年同期销量比较'!H24*100</f>
        <v>-44.85023587094727</v>
      </c>
      <c r="J25" s="18">
        <f t="shared" si="0"/>
        <v>82312.337547</v>
      </c>
      <c r="K25" s="18">
        <f>(J25-'[1]与19年同期销量比较'!J24)/'[1]与19年同期销量比较'!J24*100</f>
        <v>-44.390319218621514</v>
      </c>
      <c r="L25" s="18">
        <f t="shared" si="1"/>
        <v>82312.337547</v>
      </c>
      <c r="M25" s="18">
        <f>(L25-'[1]与19年同期销量比较'!L24)/'[1]与19年同期销量比较'!L24*100</f>
        <v>-44.390319218621514</v>
      </c>
    </row>
    <row r="26" spans="1:13" ht="14.25">
      <c r="A26" s="9" t="s">
        <v>81</v>
      </c>
      <c r="B26" s="18">
        <v>127532.225291</v>
      </c>
      <c r="C26" s="18">
        <f>(B26-'[1]与19年同期销量比较'!B25)/'[1]与19年同期销量比较'!B25*100</f>
        <v>-42.13892506942312</v>
      </c>
      <c r="D26" s="18">
        <v>127532.225291</v>
      </c>
      <c r="E26" s="18">
        <f>(D26-'[1]与19年同期销量比较'!D25)/'[1]与19年同期销量比较'!D25*100</f>
        <v>-42.13892506942312</v>
      </c>
      <c r="F26" s="18">
        <v>122184.6299</v>
      </c>
      <c r="G26" s="18">
        <f>(F26-'[1]与19年同期销量比较'!F25)/'[1]与19年同期销量比较'!F25*100</f>
        <v>-45.01434034037792</v>
      </c>
      <c r="H26" s="18">
        <v>122184.6299</v>
      </c>
      <c r="I26" s="18">
        <f>(H26-'[1]与19年同期销量比较'!H25)/'[1]与19年同期销量比较'!H25*100</f>
        <v>-45.01434034037792</v>
      </c>
      <c r="J26" s="18">
        <f t="shared" si="0"/>
        <v>249716.85519099998</v>
      </c>
      <c r="K26" s="18">
        <f>(J26-'[1]与19年同期销量比较'!J25)/'[1]与19年同期销量比较'!J25*100</f>
        <v>-43.582481727560996</v>
      </c>
      <c r="L26" s="18">
        <f t="shared" si="1"/>
        <v>249716.85519099998</v>
      </c>
      <c r="M26" s="18">
        <f>(L26-'[1]与19年同期销量比较'!L25)/'[1]与19年同期销量比较'!L25*100</f>
        <v>-43.582481727560996</v>
      </c>
    </row>
    <row r="27" spans="1:13" ht="14.25">
      <c r="A27" s="9" t="s">
        <v>82</v>
      </c>
      <c r="B27" s="18">
        <v>39058.646769</v>
      </c>
      <c r="C27" s="18">
        <f>(B27-'[1]与19年同期销量比较'!B26)/'[1]与19年同期销量比较'!B26*100</f>
        <v>-8.4951224713843</v>
      </c>
      <c r="D27" s="18">
        <v>39058.646769</v>
      </c>
      <c r="E27" s="18">
        <f>(D27-'[1]与19年同期销量比较'!D26)/'[1]与19年同期销量比较'!D26*100</f>
        <v>-8.4951224713843</v>
      </c>
      <c r="F27" s="18">
        <v>14066.8436</v>
      </c>
      <c r="G27" s="18">
        <f>(F27-'[1]与19年同期销量比较'!F26)/'[1]与19年同期销量比较'!F26*100</f>
        <v>-51.739444584373516</v>
      </c>
      <c r="H27" s="18">
        <v>14066.8436</v>
      </c>
      <c r="I27" s="18">
        <f>(H27-'[1]与19年同期销量比较'!H26)/'[1]与19年同期销量比较'!H26*100</f>
        <v>-51.739444584373516</v>
      </c>
      <c r="J27" s="18">
        <f t="shared" si="0"/>
        <v>53125.490369</v>
      </c>
      <c r="K27" s="18">
        <f>(J27-'[1]与19年同期销量比较'!J26)/'[1]与19年同期销量比较'!J26*100</f>
        <v>-26.042515908658675</v>
      </c>
      <c r="L27" s="18">
        <f t="shared" si="1"/>
        <v>53125.490369</v>
      </c>
      <c r="M27" s="18">
        <f>(L27-'[1]与19年同期销量比较'!L26)/'[1]与19年同期销量比较'!L26*100</f>
        <v>-26.042515908658675</v>
      </c>
    </row>
    <row r="28" spans="1:13" ht="14.25">
      <c r="A28" s="9" t="s">
        <v>83</v>
      </c>
      <c r="B28" s="18">
        <v>5561.138228</v>
      </c>
      <c r="C28" s="18">
        <f>(B28-'[1]与19年同期销量比较'!B27)/'[1]与19年同期销量比较'!B27*100</f>
        <v>-56.411807955085635</v>
      </c>
      <c r="D28" s="18">
        <v>5561.138228</v>
      </c>
      <c r="E28" s="18">
        <f>(D28-'[1]与19年同期销量比较'!D27)/'[1]与19年同期销量比较'!D27*100</f>
        <v>-56.411807955085635</v>
      </c>
      <c r="F28" s="18">
        <v>4224.27397</v>
      </c>
      <c r="G28" s="18">
        <f>(F28-'[1]与19年同期销量比较'!F27)/'[1]与19年同期销量比较'!F27*100</f>
        <v>-58.665042192064675</v>
      </c>
      <c r="H28" s="18">
        <v>4224.27397</v>
      </c>
      <c r="I28" s="18">
        <f>(H28-'[1]与19年同期销量比较'!H27)/'[1]与19年同期销量比较'!H27*100</f>
        <v>-58.665042192064675</v>
      </c>
      <c r="J28" s="18">
        <f t="shared" si="0"/>
        <v>9785.412198</v>
      </c>
      <c r="K28" s="18">
        <f>(J28-'[1]与19年同期销量比较'!J27)/'[1]与19年同期销量比较'!J27*100</f>
        <v>-57.41394971096238</v>
      </c>
      <c r="L28" s="18">
        <f t="shared" si="1"/>
        <v>9785.412198</v>
      </c>
      <c r="M28" s="18">
        <f>(L28-'[1]与19年同期销量比较'!L27)/'[1]与19年同期销量比较'!L27*100</f>
        <v>-57.41394971096238</v>
      </c>
    </row>
    <row r="29" spans="1:13" ht="14.25">
      <c r="A29" s="9" t="s">
        <v>84</v>
      </c>
      <c r="B29" s="18">
        <v>32358.98278</v>
      </c>
      <c r="C29" s="18">
        <f>(B29-'[1]与19年同期销量比较'!B28)/'[1]与19年同期销量比较'!B28*100</f>
        <v>-31.363353630807627</v>
      </c>
      <c r="D29" s="18">
        <v>32358.98278</v>
      </c>
      <c r="E29" s="18">
        <f>(D29-'[1]与19年同期销量比较'!D28)/'[1]与19年同期销量比较'!D28*100</f>
        <v>-31.363353630807627</v>
      </c>
      <c r="F29" s="18">
        <v>29441.6539</v>
      </c>
      <c r="G29" s="18">
        <f>(F29-'[1]与19年同期销量比较'!F28)/'[1]与19年同期销量比较'!F28*100</f>
        <v>-58.918247188081274</v>
      </c>
      <c r="H29" s="18">
        <v>29441.6539</v>
      </c>
      <c r="I29" s="18">
        <f>(H29-'[1]与19年同期销量比较'!H28)/'[1]与19年同期销量比较'!H28*100</f>
        <v>-58.918247188081274</v>
      </c>
      <c r="J29" s="18">
        <f t="shared" si="0"/>
        <v>61800.636679999996</v>
      </c>
      <c r="K29" s="18">
        <f>(J29-'[1]与19年同期销量比较'!J28)/'[1]与19年同期销量比较'!J28*100</f>
        <v>-47.98423403427875</v>
      </c>
      <c r="L29" s="18">
        <f t="shared" si="1"/>
        <v>61800.636679999996</v>
      </c>
      <c r="M29" s="18">
        <f>(L29-'[1]与19年同期销量比较'!L28)/'[1]与19年同期销量比较'!L28*100</f>
        <v>-47.98423403427875</v>
      </c>
    </row>
    <row r="30" spans="1:13" ht="14.25">
      <c r="A30" s="9" t="s">
        <v>85</v>
      </c>
      <c r="B30" s="18">
        <v>75999.593578</v>
      </c>
      <c r="C30" s="18">
        <f>(B30-'[1]与19年同期销量比较'!B29)/'[1]与19年同期销量比较'!B29*100</f>
        <v>-33.29734555624555</v>
      </c>
      <c r="D30" s="18">
        <v>75999.593578</v>
      </c>
      <c r="E30" s="18">
        <f>(D30-'[1]与19年同期销量比较'!D29)/'[1]与19年同期销量比较'!D29*100</f>
        <v>-33.29734555624555</v>
      </c>
      <c r="F30" s="18">
        <v>58460.9961</v>
      </c>
      <c r="G30" s="18">
        <f>(F30-'[1]与19年同期销量比较'!F29)/'[1]与19年同期销量比较'!F29*100</f>
        <v>-41.52394380105836</v>
      </c>
      <c r="H30" s="18">
        <v>58460.9961</v>
      </c>
      <c r="I30" s="18">
        <f>(H30-'[1]与19年同期销量比较'!H29)/'[1]与19年同期销量比较'!H29*100</f>
        <v>-41.52394380105836</v>
      </c>
      <c r="J30" s="18">
        <f t="shared" si="0"/>
        <v>134460.589678</v>
      </c>
      <c r="K30" s="18">
        <f>(J30-'[1]与19年同期销量比较'!J29)/'[1]与19年同期销量比较'!J29*100</f>
        <v>-37.14213898747151</v>
      </c>
      <c r="L30" s="18">
        <f t="shared" si="1"/>
        <v>134460.589678</v>
      </c>
      <c r="M30" s="18">
        <f>(L30-'[1]与19年同期销量比较'!L29)/'[1]与19年同期销量比较'!L29*100</f>
        <v>-37.14213898747151</v>
      </c>
    </row>
    <row r="31" spans="1:13" ht="14.25">
      <c r="A31" s="9" t="s">
        <v>86</v>
      </c>
      <c r="B31" s="18">
        <v>14858.469142</v>
      </c>
      <c r="C31" s="18">
        <f>(B31-'[1]与19年同期销量比较'!B30)/'[1]与19年同期销量比较'!B30*100</f>
        <v>-42.077702178668126</v>
      </c>
      <c r="D31" s="18">
        <v>14858.469142</v>
      </c>
      <c r="E31" s="18">
        <f>(D31-'[1]与19年同期销量比较'!D30)/'[1]与19年同期销量比较'!D30*100</f>
        <v>-42.077702178668126</v>
      </c>
      <c r="F31" s="18">
        <v>30114.0785</v>
      </c>
      <c r="G31" s="18">
        <f>(F31-'[1]与19年同期销量比较'!F30)/'[1]与19年同期销量比较'!F30*100</f>
        <v>-43.62878076105807</v>
      </c>
      <c r="H31" s="18">
        <v>30114.0785</v>
      </c>
      <c r="I31" s="18">
        <f>(H31-'[1]与19年同期销量比较'!H30)/'[1]与19年同期销量比较'!H30*100</f>
        <v>-43.62878076105807</v>
      </c>
      <c r="J31" s="18">
        <f t="shared" si="0"/>
        <v>44972.547642</v>
      </c>
      <c r="K31" s="18">
        <f>(J31-'[1]与19年同期销量比较'!J30)/'[1]与19年同期销量比较'!J30*100</f>
        <v>-43.12559135514754</v>
      </c>
      <c r="L31" s="18">
        <f t="shared" si="1"/>
        <v>44972.547642</v>
      </c>
      <c r="M31" s="18">
        <f>(L31-'[1]与19年同期销量比较'!L30)/'[1]与19年同期销量比较'!L30*100</f>
        <v>-43.12559135514754</v>
      </c>
    </row>
    <row r="32" spans="1:13" ht="14.25">
      <c r="A32" s="9" t="s">
        <v>87</v>
      </c>
      <c r="B32" s="18">
        <v>51754.428446</v>
      </c>
      <c r="C32" s="18">
        <f>(B32-'[1]与19年同期销量比较'!B31)/'[1]与19年同期销量比较'!B31*100</f>
        <v>-31.335668992844035</v>
      </c>
      <c r="D32" s="18">
        <v>51754.428446</v>
      </c>
      <c r="E32" s="18">
        <f>(D32-'[1]与19年同期销量比较'!D31)/'[1]与19年同期销量比较'!D31*100</f>
        <v>-31.335668992844035</v>
      </c>
      <c r="F32" s="18">
        <v>55348.0957</v>
      </c>
      <c r="G32" s="18">
        <f>(F32-'[1]与19年同期销量比较'!F31)/'[1]与19年同期销量比较'!F31*100</f>
        <v>-44.3361154010541</v>
      </c>
      <c r="H32" s="18">
        <v>55348.0957</v>
      </c>
      <c r="I32" s="18">
        <f>(H32-'[1]与19年同期销量比较'!H31)/'[1]与19年同期销量比较'!H31*100</f>
        <v>-44.3361154010541</v>
      </c>
      <c r="J32" s="18">
        <f t="shared" si="0"/>
        <v>107102.524146</v>
      </c>
      <c r="K32" s="18">
        <f>(J32-'[1]与19年同期销量比较'!J31)/'[1]与19年同期销量比较'!J31*100</f>
        <v>-38.73055794645934</v>
      </c>
      <c r="L32" s="18">
        <f t="shared" si="1"/>
        <v>107102.524146</v>
      </c>
      <c r="M32" s="18">
        <f>(L32-'[1]与19年同期销量比较'!L31)/'[1]与19年同期销量比较'!L31*100</f>
        <v>-38.73055794645934</v>
      </c>
    </row>
    <row r="33" spans="1:13" ht="14.25">
      <c r="A33" s="9" t="s">
        <v>88</v>
      </c>
      <c r="B33" s="18">
        <v>13439.9328</v>
      </c>
      <c r="C33" s="18">
        <f>(B33-'[1]与19年同期销量比较'!B32)/'[1]与19年同期销量比较'!B32*100</f>
        <v>-42.15408869470125</v>
      </c>
      <c r="D33" s="18">
        <v>13439.9328</v>
      </c>
      <c r="E33" s="18">
        <f>(D33-'[1]与19年同期销量比较'!D32)/'[1]与19年同期销量比较'!D32*100</f>
        <v>-42.15408869470125</v>
      </c>
      <c r="F33" s="18">
        <v>6600.4123</v>
      </c>
      <c r="G33" s="18">
        <f>(F33-'[1]与19年同期销量比较'!F32)/'[1]与19年同期销量比较'!F32*100</f>
        <v>-7.335681749734478</v>
      </c>
      <c r="H33" s="18">
        <v>6600.4123</v>
      </c>
      <c r="I33" s="18">
        <f>(H33-'[1]与19年同期销量比较'!H32)/'[1]与19年同期销量比较'!H32*100</f>
        <v>-7.335681749734478</v>
      </c>
      <c r="J33" s="18">
        <f t="shared" si="0"/>
        <v>20040.3451</v>
      </c>
      <c r="K33" s="18">
        <f>(J33-'[1]与19年同期销量比较'!J32)/'[1]与19年同期销量比较'!J32*100</f>
        <v>-33.98432920375529</v>
      </c>
      <c r="L33" s="18">
        <f t="shared" si="1"/>
        <v>20040.3451</v>
      </c>
      <c r="M33" s="18">
        <f>(L33-'[1]与19年同期销量比较'!L32)/'[1]与19年同期销量比较'!L32*100</f>
        <v>-33.98432920375529</v>
      </c>
    </row>
    <row r="34" spans="1:13" ht="14.25">
      <c r="A34" s="9" t="s">
        <v>89</v>
      </c>
      <c r="B34" s="18">
        <v>67968.781305</v>
      </c>
      <c r="C34" s="18">
        <f>(B34-'[1]与19年同期销量比较'!B33)/'[1]与19年同期销量比较'!B33*100</f>
        <v>-34.45618553988501</v>
      </c>
      <c r="D34" s="18">
        <v>67968.781305</v>
      </c>
      <c r="E34" s="18">
        <f>(D34-'[1]与19年同期销量比较'!D33)/'[1]与19年同期销量比较'!D33*100</f>
        <v>-34.45618553988501</v>
      </c>
      <c r="F34" s="18">
        <v>35470.7893</v>
      </c>
      <c r="G34" s="18">
        <f>(F34-'[1]与19年同期销量比较'!F33)/'[1]与19年同期销量比较'!F33*100</f>
        <v>-46.45191368759278</v>
      </c>
      <c r="H34" s="18">
        <v>35470.7893</v>
      </c>
      <c r="I34" s="18">
        <f>(H34-'[1]与19年同期销量比较'!H33)/'[1]与19年同期销量比较'!H33*100</f>
        <v>-46.45191368759278</v>
      </c>
      <c r="J34" s="18">
        <f t="shared" si="0"/>
        <v>103439.57060499999</v>
      </c>
      <c r="K34" s="18">
        <f>(J34-'[1]与19年同期销量比较'!J33)/'[1]与19年同期销量比较'!J33*100</f>
        <v>-39.13198566274804</v>
      </c>
      <c r="L34" s="18">
        <f t="shared" si="1"/>
        <v>103439.57060499999</v>
      </c>
      <c r="M34" s="18">
        <f>(L34-'[1]与19年同期销量比较'!L33)/'[1]与19年同期销量比较'!L33*100</f>
        <v>-39.13198566274804</v>
      </c>
    </row>
    <row r="35" spans="1:13" ht="14.25">
      <c r="A35" s="9" t="s">
        <v>90</v>
      </c>
      <c r="B35" s="18">
        <v>21179.720653</v>
      </c>
      <c r="C35" s="18">
        <f>(B35-'[1]与19年同期销量比较'!B34)/'[1]与19年同期销量比较'!B34*100</f>
        <v>-50.42689776019855</v>
      </c>
      <c r="D35" s="18">
        <v>21179.720653</v>
      </c>
      <c r="E35" s="18">
        <f>(D35-'[1]与19年同期销量比较'!D34)/'[1]与19年同期销量比较'!D34*100</f>
        <v>-50.42689776019855</v>
      </c>
      <c r="F35" s="18">
        <v>22858.2058</v>
      </c>
      <c r="G35" s="18">
        <f>(F35-'[1]与19年同期销量比较'!F34)/'[1]与19年同期销量比较'!F34*100</f>
        <v>-38.5991990848274</v>
      </c>
      <c r="H35" s="18">
        <v>22858.2058</v>
      </c>
      <c r="I35" s="18">
        <f>(H35-'[1]与19年同期销量比较'!H34)/'[1]与19年同期销量比较'!H34*100</f>
        <v>-38.5991990848274</v>
      </c>
      <c r="J35" s="18">
        <f t="shared" si="0"/>
        <v>44037.926453</v>
      </c>
      <c r="K35" s="18">
        <f>(J35-'[1]与19年同期销量比较'!J34)/'[1]与19年同期销量比较'!J34*100</f>
        <v>-44.919599718610314</v>
      </c>
      <c r="L35" s="18">
        <f t="shared" si="1"/>
        <v>44037.926453</v>
      </c>
      <c r="M35" s="18">
        <f>(L35-'[1]与19年同期销量比较'!L34)/'[1]与19年同期销量比较'!L34*100</f>
        <v>-44.919599718610314</v>
      </c>
    </row>
    <row r="36" spans="1:13" ht="14.25">
      <c r="A36" s="9" t="s">
        <v>91</v>
      </c>
      <c r="B36" s="18">
        <v>8999.804051</v>
      </c>
      <c r="C36" s="18">
        <f>(B36-'[1]与19年同期销量比较'!B35)/'[1]与19年同期销量比较'!B35*100</f>
        <v>-38.75318335354896</v>
      </c>
      <c r="D36" s="18">
        <v>8999.804051</v>
      </c>
      <c r="E36" s="18">
        <f>(D36-'[1]与19年同期销量比较'!D35)/'[1]与19年同期销量比较'!D35*100</f>
        <v>-38.75318335354896</v>
      </c>
      <c r="F36" s="18">
        <v>4851.6039</v>
      </c>
      <c r="G36" s="18">
        <f>(F36-'[1]与19年同期销量比较'!F35)/'[1]与19年同期销量比较'!F35*100</f>
        <v>-44.296888162326695</v>
      </c>
      <c r="H36" s="18">
        <v>4851.6039</v>
      </c>
      <c r="I36" s="18">
        <f>(H36-'[1]与19年同期销量比较'!H35)/'[1]与19年同期销量比较'!H35*100</f>
        <v>-44.296888162326695</v>
      </c>
      <c r="J36" s="18">
        <f t="shared" si="0"/>
        <v>13851.407951</v>
      </c>
      <c r="K36" s="18">
        <f>(J36-'[1]与19年同期销量比较'!J35)/'[1]与19年同期销量比较'!J35*100</f>
        <v>-40.81625586238546</v>
      </c>
      <c r="L36" s="18">
        <f t="shared" si="1"/>
        <v>13851.407951</v>
      </c>
      <c r="M36" s="18">
        <f>(L36-'[1]与19年同期销量比较'!L35)/'[1]与19年同期销量比较'!L35*100</f>
        <v>-40.81625586238546</v>
      </c>
    </row>
    <row r="37" spans="1:13" ht="14.25">
      <c r="A37" s="9" t="s">
        <v>92</v>
      </c>
      <c r="B37" s="18">
        <v>8623.79564</v>
      </c>
      <c r="C37" s="18">
        <f>(B37-'[1]与19年同期销量比较'!B36)/'[1]与19年同期销量比较'!B36*100</f>
        <v>-48.29797833768143</v>
      </c>
      <c r="D37" s="18">
        <v>8623.79564</v>
      </c>
      <c r="E37" s="18">
        <f>(D37-'[1]与19年同期销量比较'!D36)/'[1]与19年同期销量比较'!D36*100</f>
        <v>-48.29797833768143</v>
      </c>
      <c r="F37" s="18">
        <v>9616.1574</v>
      </c>
      <c r="G37" s="18">
        <f>(F37-'[1]与19年同期销量比较'!F36)/'[1]与19年同期销量比较'!F36*100</f>
        <v>-44.07998227383061</v>
      </c>
      <c r="H37" s="18">
        <v>9616.1574</v>
      </c>
      <c r="I37" s="18">
        <f>(H37-'[1]与19年同期销量比较'!H36)/'[1]与19年同期销量比较'!H36*100</f>
        <v>-44.07998227383061</v>
      </c>
      <c r="J37" s="18">
        <f t="shared" si="0"/>
        <v>18239.95304</v>
      </c>
      <c r="K37" s="18">
        <f>(J37-'[1]与19年同期销量比较'!J36)/'[1]与19年同期销量比较'!J36*100</f>
        <v>-46.15682701126864</v>
      </c>
      <c r="L37" s="18">
        <f t="shared" si="1"/>
        <v>18239.95304</v>
      </c>
      <c r="M37" s="18">
        <f>(L37-'[1]与19年同期销量比较'!L36)/'[1]与19年同期销量比较'!L36*100</f>
        <v>-46.15682701126864</v>
      </c>
    </row>
    <row r="38" spans="1:13" ht="14.25">
      <c r="A38" s="9" t="s">
        <v>93</v>
      </c>
      <c r="B38" s="18">
        <v>44065.4544</v>
      </c>
      <c r="C38" s="18">
        <f>(B38-'[1]与19年同期销量比较'!B37)/'[1]与19年同期销量比较'!B37*100</f>
        <v>-26.781415950166</v>
      </c>
      <c r="D38" s="18">
        <v>44065.4544</v>
      </c>
      <c r="E38" s="18">
        <f>(D38-'[1]与19年同期销量比较'!D37)/'[1]与19年同期销量比较'!D37*100</f>
        <v>-26.781415950166</v>
      </c>
      <c r="F38" s="18">
        <v>19433.7152</v>
      </c>
      <c r="G38" s="18">
        <f>(F38-'[1]与19年同期销量比较'!F37)/'[1]与19年同期销量比较'!F37*100</f>
        <v>-44.565713896473</v>
      </c>
      <c r="H38" s="18">
        <v>19433.7152</v>
      </c>
      <c r="I38" s="18">
        <f>(H38-'[1]与19年同期销量比较'!H37)/'[1]与19年同期销量比较'!H37*100</f>
        <v>-44.565713896473</v>
      </c>
      <c r="J38" s="18">
        <f t="shared" si="0"/>
        <v>63499.1696</v>
      </c>
      <c r="K38" s="18">
        <f>(J38-'[1]与19年同期销量比较'!J37)/'[1]与19年同期销量比较'!J37*100</f>
        <v>-33.32765396513375</v>
      </c>
      <c r="L38" s="18">
        <f t="shared" si="1"/>
        <v>63499.1696</v>
      </c>
      <c r="M38" s="18">
        <f>(L38-'[1]与19年同期销量比较'!L37)/'[1]与19年同期销量比较'!L37*100</f>
        <v>-33.32765396513375</v>
      </c>
    </row>
    <row r="39" spans="1:13" ht="14.25">
      <c r="A39" s="9" t="s">
        <v>94</v>
      </c>
      <c r="B39" s="18">
        <f aca="true" t="shared" si="2" ref="B39:F39">SUM(B8:B38)</f>
        <v>1289032.4737439998</v>
      </c>
      <c r="C39" s="18">
        <f>(B39-'[1]与19年同期销量比较'!B38)/'[1]与19年同期销量比较'!B38*100</f>
        <v>-39.25028201681037</v>
      </c>
      <c r="D39" s="18">
        <f t="shared" si="2"/>
        <v>1289032.4737439998</v>
      </c>
      <c r="E39" s="18">
        <f>(D39-'[1]与19年同期销量比较'!D38)/'[1]与19年同期销量比较'!D38*100</f>
        <v>-39.25028201681037</v>
      </c>
      <c r="F39" s="18">
        <f t="shared" si="2"/>
        <v>1431970.1246700003</v>
      </c>
      <c r="G39" s="18">
        <f>(F39-'[1]与19年同期销量比较'!F38)/'[1]与19年同期销量比较'!F38*100</f>
        <v>-46.44023985735841</v>
      </c>
      <c r="H39" s="18">
        <f>SUM(H8:H38)</f>
        <v>1431970.1246700003</v>
      </c>
      <c r="I39" s="18">
        <f>(H39-'[1]与19年同期销量比较'!H38)/'[1]与19年同期销量比较'!H38*100</f>
        <v>-46.44023985735841</v>
      </c>
      <c r="J39" s="18">
        <f t="shared" si="0"/>
        <v>2721002.598414</v>
      </c>
      <c r="K39" s="18">
        <f>(J39-'[1]与19年同期销量比较'!J38)/'[1]与19年同期销量比较'!J38*100</f>
        <v>-43.258863806000875</v>
      </c>
      <c r="L39" s="18">
        <f t="shared" si="1"/>
        <v>2721002.598414</v>
      </c>
      <c r="M39" s="18">
        <f>(L39-'[1]与19年同期销量比较'!L38)/'[1]与19年同期销量比较'!L38*100</f>
        <v>-43.258863806000875</v>
      </c>
    </row>
  </sheetData>
  <sheetProtection/>
  <mergeCells count="18"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4:A7"/>
    <mergeCell ref="B6:B7"/>
    <mergeCell ref="D6:D7"/>
    <mergeCell ref="F6:F7"/>
    <mergeCell ref="H6:H7"/>
    <mergeCell ref="J6:J7"/>
    <mergeCell ref="L6:L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wangxiaofei</cp:lastModifiedBy>
  <cp:lastPrinted>2015-02-13T03:32:55Z</cp:lastPrinted>
  <dcterms:created xsi:type="dcterms:W3CDTF">2010-01-05T00:21:00Z</dcterms:created>
  <dcterms:modified xsi:type="dcterms:W3CDTF">2020-03-03T02:54:54Z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